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55" yWindow="240" windowWidth="12120" windowHeight="9120" tabRatio="243" firstSheet="1" activeTab="2"/>
  </bookViews>
  <sheets>
    <sheet name="Cadres" sheetId="1" r:id="rId1"/>
    <sheet name="Soins" sheetId="2" r:id="rId2"/>
    <sheet name="Adm-Générale" sheetId="3" r:id="rId3"/>
  </sheets>
  <definedNames>
    <definedName name="_xlnm.Print_Titles" localSheetId="2">'Adm-Générale'!$A:$A</definedName>
    <definedName name="_xlnm.Print_Titles" localSheetId="0">'Cadres'!$A:$A</definedName>
    <definedName name="_xlnm.Print_Titles" localSheetId="1">'Soins'!$A:$A</definedName>
    <definedName name="_xlnm.Print_Area" localSheetId="2">'Adm-Générale'!$B$1:$BX$16</definedName>
    <definedName name="_xlnm.Print_Area" localSheetId="0">'Cadres'!$B$1:$BF$23</definedName>
    <definedName name="_xlnm.Print_Area" localSheetId="1">'Soins'!$B$1:$DT$16</definedName>
  </definedNames>
  <calcPr fullCalcOnLoad="1"/>
</workbook>
</file>

<file path=xl/sharedStrings.xml><?xml version="1.0" encoding="utf-8"?>
<sst xmlns="http://schemas.openxmlformats.org/spreadsheetml/2006/main" count="449" uniqueCount="92">
  <si>
    <t>Pharmacien
de
425 à 499</t>
  </si>
  <si>
    <t xml:space="preserve"> Pharmacien Chef de Service
de
500 à 525</t>
  </si>
  <si>
    <t>Médecin Spécialiste
de
525 à 590</t>
  </si>
  <si>
    <t>Médecin Responsable de Service
710</t>
  </si>
  <si>
    <t>Médecin Chef
760</t>
  </si>
  <si>
    <t>Médecin Généraliste,
de Garde et DIM
de
425 à 524</t>
  </si>
  <si>
    <t>Filières Administrative et Générale  - Déroulement de Carrière</t>
  </si>
  <si>
    <t>0_1</t>
  </si>
  <si>
    <t>1_2</t>
  </si>
  <si>
    <t>2_3</t>
  </si>
  <si>
    <t>3_4</t>
  </si>
  <si>
    <t>4_5</t>
  </si>
  <si>
    <t>5_6</t>
  </si>
  <si>
    <t>6_7</t>
  </si>
  <si>
    <t>7_8</t>
  </si>
  <si>
    <t>8_9</t>
  </si>
  <si>
    <t>9_10</t>
  </si>
  <si>
    <t>10_11</t>
  </si>
  <si>
    <t>11_12</t>
  </si>
  <si>
    <t>12_14</t>
  </si>
  <si>
    <t>14_16</t>
  </si>
  <si>
    <t>16_19</t>
  </si>
  <si>
    <t>19_22</t>
  </si>
  <si>
    <t>22_26</t>
  </si>
  <si>
    <t>26_30</t>
  </si>
  <si>
    <t>&gt;30</t>
  </si>
  <si>
    <t>Coeff</t>
  </si>
  <si>
    <t>RAG</t>
  </si>
  <si>
    <t>A - 300</t>
  </si>
  <si>
    <t>B - 380</t>
  </si>
  <si>
    <t>C - 425</t>
  </si>
  <si>
    <t>Sup - 525</t>
  </si>
  <si>
    <t>SF - 320</t>
  </si>
  <si>
    <t>0-1 an</t>
  </si>
  <si>
    <t>1-2 ans</t>
  </si>
  <si>
    <t>2-3 ans</t>
  </si>
  <si>
    <t>3-4 ans</t>
  </si>
  <si>
    <t>4-5 ans</t>
  </si>
  <si>
    <t>5-6 ans</t>
  </si>
  <si>
    <t>6-7 ans</t>
  </si>
  <si>
    <t>7-8 ans</t>
  </si>
  <si>
    <t>8-9 ans</t>
  </si>
  <si>
    <t>9-10 ans</t>
  </si>
  <si>
    <t>10-11 ans</t>
  </si>
  <si>
    <t>11-12 ans</t>
  </si>
  <si>
    <t>12-13 ans</t>
  </si>
  <si>
    <t>13-14 ans</t>
  </si>
  <si>
    <t>14-15 ans</t>
  </si>
  <si>
    <t>15-16 ans</t>
  </si>
  <si>
    <t>16-17 ans</t>
  </si>
  <si>
    <t>17-18 ans</t>
  </si>
  <si>
    <t>18-19 ans</t>
  </si>
  <si>
    <t>19-20 ans</t>
  </si>
  <si>
    <t>20-21 ans</t>
  </si>
  <si>
    <t>21-22 ans</t>
  </si>
  <si>
    <t>22-23 ans</t>
  </si>
  <si>
    <t>23-24 ans</t>
  </si>
  <si>
    <t>24-25 ans</t>
  </si>
  <si>
    <t>25-26 ans</t>
  </si>
  <si>
    <t>26-27 ans</t>
  </si>
  <si>
    <t>27-28 ans</t>
  </si>
  <si>
    <t>28-29 ans</t>
  </si>
  <si>
    <t>29-30 ans</t>
  </si>
  <si>
    <t>E-a</t>
  </si>
  <si>
    <t>E-b</t>
  </si>
  <si>
    <t>EQ-a</t>
  </si>
  <si>
    <t>EQ-b</t>
  </si>
  <si>
    <t>EHQ-a</t>
  </si>
  <si>
    <t>EHQ-b</t>
  </si>
  <si>
    <t>T-a</t>
  </si>
  <si>
    <t>T-b</t>
  </si>
  <si>
    <t>THQ-a</t>
  </si>
  <si>
    <t>THQ-b</t>
  </si>
  <si>
    <t>AM-a</t>
  </si>
  <si>
    <t>AM-b</t>
  </si>
  <si>
    <t>10-11ans</t>
  </si>
  <si>
    <t>12-14 ans</t>
  </si>
  <si>
    <t>14-16 ans</t>
  </si>
  <si>
    <t>16-19 ans</t>
  </si>
  <si>
    <t>19-22 ans</t>
  </si>
  <si>
    <t>22-26 ans</t>
  </si>
  <si>
    <t>26-30 ans</t>
  </si>
  <si>
    <t>&gt;30 ans</t>
  </si>
  <si>
    <t>Année</t>
  </si>
  <si>
    <t xml:space="preserve">Grilles des Salaires des Cadres ( Position III ) - Déroulement de Carrière </t>
  </si>
  <si>
    <t>Grilles Spécifiques pour les Médecins, Pharmaciens et Sages-Femmes Responsables d'un Service de Maternité</t>
  </si>
  <si>
    <t>Salaire Mensuel</t>
  </si>
  <si>
    <t>Valeur du Point
6,72 €</t>
  </si>
  <si>
    <t xml:space="preserve">Valeur ᴫu Point 6,80€ ATTENTION RECOMMANDATION PATRONALE AU 1er JUILLET 2007
</t>
  </si>
  <si>
    <t>salaires mensuel + RAG</t>
  </si>
  <si>
    <t>Grille CCU Filière Soignante - Déroulement de Carrière</t>
  </si>
  <si>
    <r>
      <t xml:space="preserve">ATTENTION RECOMMANDATION PATRONALE </t>
    </r>
    <r>
      <rPr>
        <b/>
        <sz val="12"/>
        <rFont val="Times New Roman"/>
        <family val="0"/>
      </rPr>
      <t>AU 1er juillet 2007 Valeur du Point
6,80 €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</si>
</sst>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\ [$€-1];[Red]\-#,##0.00\ [$€-1]"/>
    <numFmt numFmtId="181" formatCode="###,##0.00&quot;  &quot;"/>
    <numFmt numFmtId="182" formatCode="#,##0.00&quot;  &quot;"/>
    <numFmt numFmtId="183" formatCode="###,##0_ _ "/>
    <numFmt numFmtId="184" formatCode="###,##0.00_ _ "/>
    <numFmt numFmtId="185" formatCode="#,##0.00&quot;       &quot;"/>
    <numFmt numFmtId="186" formatCode="###,##0.00"/>
    <numFmt numFmtId="187" formatCode="0.00000"/>
    <numFmt numFmtId="188" formatCode="0.0000"/>
    <numFmt numFmtId="189" formatCode="0.000"/>
    <numFmt numFmtId="190" formatCode="0.0"/>
    <numFmt numFmtId="191" formatCode="&quot;Vrai&quot;;&quot;Vrai&quot;;&quot;Faux&quot;"/>
    <numFmt numFmtId="192" formatCode="&quot;Actif&quot;;&quot;Actif&quot;;&quot;Inactif&quot;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 wrapText="1"/>
    </xf>
    <xf numFmtId="186" fontId="4" fillId="2" borderId="13" xfId="0" applyNumberFormat="1" applyFont="1" applyFill="1" applyBorder="1" applyAlignment="1">
      <alignment horizontal="center" vertical="center"/>
    </xf>
    <xf numFmtId="186" fontId="4" fillId="2" borderId="14" xfId="0" applyNumberFormat="1" applyFont="1" applyFill="1" applyBorder="1" applyAlignment="1">
      <alignment horizontal="center" vertical="center"/>
    </xf>
    <xf numFmtId="186" fontId="4" fillId="2" borderId="15" xfId="0" applyNumberFormat="1" applyFont="1" applyFill="1" applyBorder="1" applyAlignment="1">
      <alignment horizontal="center" vertical="center"/>
    </xf>
    <xf numFmtId="186" fontId="4" fillId="2" borderId="7" xfId="0" applyNumberFormat="1" applyFont="1" applyFill="1" applyBorder="1" applyAlignment="1">
      <alignment horizontal="center" vertical="center"/>
    </xf>
    <xf numFmtId="186" fontId="4" fillId="2" borderId="8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186" fontId="4" fillId="2" borderId="1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86" fontId="4" fillId="3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/>
    </xf>
    <xf numFmtId="0" fontId="5" fillId="3" borderId="23" xfId="0" applyFont="1" applyFill="1" applyBorder="1" applyAlignment="1">
      <alignment horizontal="center" vertical="center" wrapText="1"/>
    </xf>
    <xf numFmtId="186" fontId="4" fillId="3" borderId="10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7" fillId="2" borderId="28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31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200025</xdr:colOff>
      <xdr:row>1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38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323850</xdr:colOff>
      <xdr:row>1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1066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32</xdr:col>
      <xdr:colOff>9525</xdr:colOff>
      <xdr:row>0</xdr:row>
      <xdr:rowOff>47625</xdr:rowOff>
    </xdr:from>
    <xdr:to>
      <xdr:col>33</xdr:col>
      <xdr:colOff>323850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45650" y="47625"/>
          <a:ext cx="1066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47</xdr:col>
      <xdr:colOff>733425</xdr:colOff>
      <xdr:row>0</xdr:row>
      <xdr:rowOff>38100</xdr:rowOff>
    </xdr:from>
    <xdr:to>
      <xdr:col>49</xdr:col>
      <xdr:colOff>295275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42275" y="38100"/>
          <a:ext cx="1066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64</xdr:col>
      <xdr:colOff>9525</xdr:colOff>
      <xdr:row>0</xdr:row>
      <xdr:rowOff>28575</xdr:rowOff>
    </xdr:from>
    <xdr:to>
      <xdr:col>65</xdr:col>
      <xdr:colOff>323850</xdr:colOff>
      <xdr:row>1</xdr:row>
      <xdr:rowOff>590550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96050" y="28575"/>
          <a:ext cx="1066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26"/>
  <sheetViews>
    <sheetView showGridLines="0" workbookViewId="0" topLeftCell="W3">
      <selection activeCell="Y4" sqref="Y4"/>
    </sheetView>
  </sheetViews>
  <sheetFormatPr defaultColWidth="11.00390625" defaultRowHeight="12"/>
  <cols>
    <col min="1" max="1" width="23.00390625" style="1" bestFit="1" customWidth="1"/>
    <col min="2" max="2" width="7.875" style="1" customWidth="1"/>
    <col min="3" max="4" width="13.875" style="1" customWidth="1"/>
    <col min="5" max="5" width="7.875" style="1" customWidth="1"/>
    <col min="6" max="7" width="13.875" style="1" customWidth="1"/>
    <col min="8" max="8" width="7.875" style="1" customWidth="1"/>
    <col min="9" max="10" width="13.875" style="1" customWidth="1"/>
    <col min="11" max="11" width="7.875" style="1" customWidth="1"/>
    <col min="12" max="13" width="13.875" style="1" customWidth="1"/>
    <col min="14" max="14" width="7.875" style="1" customWidth="1"/>
    <col min="15" max="16" width="13.875" style="1" customWidth="1"/>
    <col min="17" max="17" width="7.875" style="1" customWidth="1"/>
    <col min="18" max="19" width="13.875" style="1" customWidth="1"/>
    <col min="20" max="20" width="7.875" style="1" customWidth="1"/>
    <col min="21" max="22" width="13.875" style="1" customWidth="1"/>
    <col min="23" max="23" width="7.875" style="1" customWidth="1"/>
    <col min="24" max="25" width="13.875" style="1" customWidth="1"/>
    <col min="26" max="26" width="7.875" style="1" customWidth="1"/>
    <col min="27" max="28" width="13.875" style="1" customWidth="1"/>
    <col min="29" max="29" width="7.875" style="1" customWidth="1"/>
    <col min="30" max="31" width="13.875" style="1" customWidth="1"/>
    <col min="32" max="32" width="7.875" style="1" customWidth="1"/>
    <col min="33" max="34" width="13.875" style="1" customWidth="1"/>
    <col min="35" max="35" width="7.875" style="1" customWidth="1"/>
    <col min="36" max="37" width="13.875" style="1" customWidth="1"/>
    <col min="38" max="38" width="7.875" style="1" customWidth="1"/>
    <col min="39" max="40" width="13.875" style="1" customWidth="1"/>
    <col min="41" max="41" width="7.875" style="1" customWidth="1"/>
    <col min="42" max="43" width="13.875" style="1" customWidth="1"/>
    <col min="44" max="44" width="7.875" style="1" customWidth="1"/>
    <col min="45" max="46" width="13.875" style="1" customWidth="1"/>
    <col min="47" max="47" width="6.875" style="1" customWidth="1"/>
    <col min="48" max="48" width="9.875" style="1" customWidth="1"/>
    <col min="49" max="49" width="10.875" style="1" customWidth="1"/>
    <col min="50" max="50" width="6.875" style="1" customWidth="1"/>
    <col min="51" max="52" width="9.875" style="1" customWidth="1"/>
    <col min="53" max="53" width="6.875" style="1" customWidth="1"/>
    <col min="54" max="55" width="9.875" style="1" customWidth="1"/>
    <col min="56" max="56" width="6.875" style="1" customWidth="1"/>
    <col min="57" max="58" width="9.875" style="1" customWidth="1"/>
    <col min="59" max="16384" width="13.00390625" style="1" customWidth="1"/>
  </cols>
  <sheetData>
    <row r="1" ht="24" customHeight="1" thickBot="1"/>
    <row r="2" spans="1:58" s="22" customFormat="1" ht="24" customHeight="1" thickTop="1">
      <c r="A2" s="21"/>
      <c r="B2" s="86" t="s">
        <v>84</v>
      </c>
      <c r="C2" s="87"/>
      <c r="D2" s="87"/>
      <c r="E2" s="87"/>
      <c r="F2" s="87"/>
      <c r="G2" s="87"/>
      <c r="H2" s="87"/>
      <c r="I2" s="87"/>
      <c r="J2" s="88"/>
      <c r="K2" s="86" t="str">
        <f>$B$2</f>
        <v>Grilles des Salaires des Cadres ( Position III ) - Déroulement de Carrière </v>
      </c>
      <c r="L2" s="87"/>
      <c r="M2" s="87"/>
      <c r="N2" s="87"/>
      <c r="O2" s="87"/>
      <c r="P2" s="87"/>
      <c r="Q2" s="87"/>
      <c r="R2" s="87"/>
      <c r="S2" s="88"/>
      <c r="T2" s="86" t="str">
        <f>$B$2</f>
        <v>Grilles des Salaires des Cadres ( Position III ) - Déroulement de Carrière </v>
      </c>
      <c r="U2" s="87"/>
      <c r="V2" s="87"/>
      <c r="W2" s="87"/>
      <c r="X2" s="87"/>
      <c r="Y2" s="87"/>
      <c r="Z2" s="87"/>
      <c r="AA2" s="87"/>
      <c r="AB2" s="88"/>
      <c r="AC2" s="86" t="str">
        <f>$B$2</f>
        <v>Grilles des Salaires des Cadres ( Position III ) - Déroulement de Carrière </v>
      </c>
      <c r="AD2" s="87"/>
      <c r="AE2" s="87"/>
      <c r="AF2" s="87"/>
      <c r="AG2" s="87"/>
      <c r="AH2" s="87"/>
      <c r="AI2" s="87"/>
      <c r="AJ2" s="87"/>
      <c r="AK2" s="88"/>
      <c r="AL2" s="86" t="str">
        <f>$B$2</f>
        <v>Grilles des Salaires des Cadres ( Position III ) - Déroulement de Carrière </v>
      </c>
      <c r="AM2" s="87"/>
      <c r="AN2" s="87"/>
      <c r="AO2" s="87"/>
      <c r="AP2" s="87"/>
      <c r="AQ2" s="87"/>
      <c r="AR2" s="87"/>
      <c r="AS2" s="87"/>
      <c r="AT2" s="88"/>
      <c r="AU2" s="86" t="str">
        <f>$B$2</f>
        <v>Grilles des Salaires des Cadres ( Position III ) - Déroulement de Carrière 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8"/>
    </row>
    <row r="3" spans="1:58" s="19" customFormat="1" ht="31.5" customHeight="1" thickBot="1">
      <c r="A3" s="20"/>
      <c r="B3" s="89" t="s">
        <v>87</v>
      </c>
      <c r="C3" s="90"/>
      <c r="D3" s="90"/>
      <c r="E3" s="90"/>
      <c r="F3" s="90"/>
      <c r="G3" s="90"/>
      <c r="H3" s="90"/>
      <c r="I3" s="90"/>
      <c r="J3" s="91"/>
      <c r="K3" s="92" t="str">
        <f>$B$3</f>
        <v>Valeur du Point
6,72 €</v>
      </c>
      <c r="L3" s="93"/>
      <c r="M3" s="93"/>
      <c r="N3" s="93"/>
      <c r="O3" s="93"/>
      <c r="P3" s="93"/>
      <c r="Q3" s="93"/>
      <c r="R3" s="93"/>
      <c r="S3" s="94"/>
      <c r="T3" s="92" t="str">
        <f>$B$3</f>
        <v>Valeur du Point
6,72 €</v>
      </c>
      <c r="U3" s="93"/>
      <c r="V3" s="93"/>
      <c r="W3" s="93"/>
      <c r="X3" s="93"/>
      <c r="Y3" s="93"/>
      <c r="Z3" s="93"/>
      <c r="AA3" s="93"/>
      <c r="AB3" s="94"/>
      <c r="AC3" s="92" t="str">
        <f>$B$3</f>
        <v>Valeur du Point
6,72 €</v>
      </c>
      <c r="AD3" s="93"/>
      <c r="AE3" s="93"/>
      <c r="AF3" s="93"/>
      <c r="AG3" s="93"/>
      <c r="AH3" s="93"/>
      <c r="AI3" s="93"/>
      <c r="AJ3" s="93"/>
      <c r="AK3" s="94"/>
      <c r="AL3" s="92" t="str">
        <f>$B$3</f>
        <v>Valeur du Point
6,72 €</v>
      </c>
      <c r="AM3" s="93"/>
      <c r="AN3" s="93"/>
      <c r="AO3" s="93"/>
      <c r="AP3" s="93"/>
      <c r="AQ3" s="93"/>
      <c r="AR3" s="93"/>
      <c r="AS3" s="93"/>
      <c r="AT3" s="94"/>
      <c r="AU3" s="92" t="str">
        <f>$B$3</f>
        <v>Valeur du Point
6,72 €</v>
      </c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4"/>
    </row>
    <row r="4" spans="1:58" s="15" customFormat="1" ht="24" customHeight="1" thickBot="1" thickTop="1">
      <c r="A4" s="1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s="24" customFormat="1" ht="31.5" customHeight="1">
      <c r="A5" s="81" t="s">
        <v>83</v>
      </c>
      <c r="B5" s="83" t="s">
        <v>7</v>
      </c>
      <c r="C5" s="84"/>
      <c r="D5" s="85"/>
      <c r="E5" s="83" t="s">
        <v>8</v>
      </c>
      <c r="F5" s="84"/>
      <c r="G5" s="85"/>
      <c r="H5" s="83" t="s">
        <v>9</v>
      </c>
      <c r="I5" s="84"/>
      <c r="J5" s="85"/>
      <c r="K5" s="83" t="s">
        <v>10</v>
      </c>
      <c r="L5" s="84"/>
      <c r="M5" s="85"/>
      <c r="N5" s="83" t="s">
        <v>11</v>
      </c>
      <c r="O5" s="84"/>
      <c r="P5" s="85"/>
      <c r="Q5" s="83" t="s">
        <v>12</v>
      </c>
      <c r="R5" s="84"/>
      <c r="S5" s="85"/>
      <c r="T5" s="83" t="s">
        <v>13</v>
      </c>
      <c r="U5" s="84"/>
      <c r="V5" s="85"/>
      <c r="W5" s="83" t="s">
        <v>14</v>
      </c>
      <c r="X5" s="84"/>
      <c r="Y5" s="85"/>
      <c r="Z5" s="83" t="s">
        <v>15</v>
      </c>
      <c r="AA5" s="84"/>
      <c r="AB5" s="85"/>
      <c r="AC5" s="83" t="s">
        <v>16</v>
      </c>
      <c r="AD5" s="84"/>
      <c r="AE5" s="85"/>
      <c r="AF5" s="83" t="s">
        <v>17</v>
      </c>
      <c r="AG5" s="84"/>
      <c r="AH5" s="85"/>
      <c r="AI5" s="83" t="s">
        <v>18</v>
      </c>
      <c r="AJ5" s="84"/>
      <c r="AK5" s="85"/>
      <c r="AL5" s="83" t="s">
        <v>19</v>
      </c>
      <c r="AM5" s="84"/>
      <c r="AN5" s="85"/>
      <c r="AO5" s="83" t="s">
        <v>20</v>
      </c>
      <c r="AP5" s="84"/>
      <c r="AQ5" s="85"/>
      <c r="AR5" s="83" t="s">
        <v>21</v>
      </c>
      <c r="AS5" s="84"/>
      <c r="AT5" s="85"/>
      <c r="AU5" s="83" t="s">
        <v>22</v>
      </c>
      <c r="AV5" s="84"/>
      <c r="AW5" s="85"/>
      <c r="AX5" s="83" t="s">
        <v>23</v>
      </c>
      <c r="AY5" s="84"/>
      <c r="AZ5" s="84"/>
      <c r="BA5" s="83" t="s">
        <v>24</v>
      </c>
      <c r="BB5" s="84"/>
      <c r="BC5" s="85"/>
      <c r="BD5" s="83" t="s">
        <v>25</v>
      </c>
      <c r="BE5" s="84"/>
      <c r="BF5" s="85"/>
    </row>
    <row r="6" spans="1:58" s="30" customFormat="1" ht="31.5" customHeight="1" thickBot="1">
      <c r="A6" s="82"/>
      <c r="B6" s="25" t="s">
        <v>26</v>
      </c>
      <c r="C6" s="26" t="s">
        <v>86</v>
      </c>
      <c r="D6" s="27" t="s">
        <v>27</v>
      </c>
      <c r="E6" s="28" t="s">
        <v>26</v>
      </c>
      <c r="F6" s="26" t="s">
        <v>86</v>
      </c>
      <c r="G6" s="27" t="s">
        <v>27</v>
      </c>
      <c r="H6" s="28" t="s">
        <v>26</v>
      </c>
      <c r="I6" s="26" t="s">
        <v>86</v>
      </c>
      <c r="J6" s="27" t="s">
        <v>27</v>
      </c>
      <c r="K6" s="28" t="s">
        <v>26</v>
      </c>
      <c r="L6" s="26" t="s">
        <v>86</v>
      </c>
      <c r="M6" s="27" t="s">
        <v>27</v>
      </c>
      <c r="N6" s="28" t="s">
        <v>26</v>
      </c>
      <c r="O6" s="26" t="s">
        <v>86</v>
      </c>
      <c r="P6" s="27" t="s">
        <v>27</v>
      </c>
      <c r="Q6" s="28" t="s">
        <v>26</v>
      </c>
      <c r="R6" s="26" t="s">
        <v>86</v>
      </c>
      <c r="S6" s="27" t="s">
        <v>27</v>
      </c>
      <c r="T6" s="28" t="s">
        <v>26</v>
      </c>
      <c r="U6" s="26" t="s">
        <v>86</v>
      </c>
      <c r="V6" s="27" t="s">
        <v>27</v>
      </c>
      <c r="W6" s="28" t="s">
        <v>26</v>
      </c>
      <c r="X6" s="26" t="s">
        <v>86</v>
      </c>
      <c r="Y6" s="27" t="s">
        <v>27</v>
      </c>
      <c r="Z6" s="28" t="s">
        <v>26</v>
      </c>
      <c r="AA6" s="26" t="s">
        <v>86</v>
      </c>
      <c r="AB6" s="27" t="s">
        <v>27</v>
      </c>
      <c r="AC6" s="28" t="s">
        <v>26</v>
      </c>
      <c r="AD6" s="26" t="s">
        <v>86</v>
      </c>
      <c r="AE6" s="27" t="s">
        <v>27</v>
      </c>
      <c r="AF6" s="28" t="s">
        <v>26</v>
      </c>
      <c r="AG6" s="26" t="s">
        <v>86</v>
      </c>
      <c r="AH6" s="27" t="s">
        <v>27</v>
      </c>
      <c r="AI6" s="28" t="s">
        <v>26</v>
      </c>
      <c r="AJ6" s="26" t="s">
        <v>86</v>
      </c>
      <c r="AK6" s="27" t="s">
        <v>27</v>
      </c>
      <c r="AL6" s="28" t="s">
        <v>26</v>
      </c>
      <c r="AM6" s="26" t="s">
        <v>86</v>
      </c>
      <c r="AN6" s="27" t="s">
        <v>27</v>
      </c>
      <c r="AO6" s="28" t="s">
        <v>26</v>
      </c>
      <c r="AP6" s="26" t="s">
        <v>86</v>
      </c>
      <c r="AQ6" s="27" t="s">
        <v>27</v>
      </c>
      <c r="AR6" s="28" t="s">
        <v>26</v>
      </c>
      <c r="AS6" s="26" t="s">
        <v>86</v>
      </c>
      <c r="AT6" s="27" t="s">
        <v>27</v>
      </c>
      <c r="AU6" s="28" t="s">
        <v>26</v>
      </c>
      <c r="AV6" s="26" t="s">
        <v>86</v>
      </c>
      <c r="AW6" s="27" t="s">
        <v>27</v>
      </c>
      <c r="AX6" s="25" t="s">
        <v>26</v>
      </c>
      <c r="AY6" s="26" t="s">
        <v>86</v>
      </c>
      <c r="AZ6" s="29" t="s">
        <v>27</v>
      </c>
      <c r="BA6" s="28" t="s">
        <v>26</v>
      </c>
      <c r="BB6" s="26" t="s">
        <v>86</v>
      </c>
      <c r="BC6" s="27" t="s">
        <v>27</v>
      </c>
      <c r="BD6" s="28" t="s">
        <v>26</v>
      </c>
      <c r="BE6" s="26" t="s">
        <v>86</v>
      </c>
      <c r="BF6" s="27" t="s">
        <v>27</v>
      </c>
    </row>
    <row r="7" spans="1:58" ht="45" customHeight="1">
      <c r="A7" s="31" t="s">
        <v>28</v>
      </c>
      <c r="B7" s="2">
        <v>300</v>
      </c>
      <c r="C7" s="56">
        <f>B7*$A$26</f>
        <v>2016</v>
      </c>
      <c r="D7" s="57">
        <f>((B7*$A$26*6)+(B7*$A$25*6))+((B7*$A$26*6)+(B7*$A$25*6))*5.4%</f>
        <v>25384.536</v>
      </c>
      <c r="E7" s="3">
        <v>303</v>
      </c>
      <c r="F7" s="56">
        <f>E7*$A$26</f>
        <v>2036.1599999999999</v>
      </c>
      <c r="G7" s="57">
        <f>((E7*$A$26*6)+(E7*$A$25*6))+((E7*$A$26*6)+(E7*$A$25*6))*5.4%</f>
        <v>25638.38136</v>
      </c>
      <c r="H7" s="3">
        <v>306</v>
      </c>
      <c r="I7" s="56">
        <f>H7*$A$26</f>
        <v>2056.3199999999997</v>
      </c>
      <c r="J7" s="57">
        <f>((H7*$A$26*6)+(H7*$A$25*6))+((H7*$A$26*6)+(H7*$A$25*6))*5.4%</f>
        <v>25892.22672</v>
      </c>
      <c r="K7" s="3">
        <v>309</v>
      </c>
      <c r="L7" s="56">
        <f>K7*$A$26</f>
        <v>2076.48</v>
      </c>
      <c r="M7" s="57">
        <f>((K7*$A$26*6)+(K7*$A$25*6))+((K7*$A$26*6)+(K7*$A$25*6))*5.4%</f>
        <v>26146.07208</v>
      </c>
      <c r="N7" s="3">
        <v>312</v>
      </c>
      <c r="O7" s="56">
        <f>N7*$A$26</f>
        <v>2096.64</v>
      </c>
      <c r="P7" s="57">
        <f>((N7*$A$26*6)+(N7*$A$25*6))+((N7*$A$26*6)+(N7*$A$25*6))*5.4%</f>
        <v>26399.91744</v>
      </c>
      <c r="Q7" s="3">
        <v>315</v>
      </c>
      <c r="R7" s="56">
        <f>Q7*$A$26</f>
        <v>2116.7999999999997</v>
      </c>
      <c r="S7" s="57">
        <f>((Q7*$A$26*6)+(Q7*$A$25*6))+((Q7*$A$26*6)+(Q7*$A$25*6))*5.4%</f>
        <v>26653.7628</v>
      </c>
      <c r="T7" s="3">
        <v>318</v>
      </c>
      <c r="U7" s="56">
        <f>T7*$A$26</f>
        <v>2136.96</v>
      </c>
      <c r="V7" s="57">
        <f>((T7*$A$26*6)+(T7*$A$25*6))+((T7*$A$26*6)+(T7*$A$25*6))*5.4%</f>
        <v>26907.60816</v>
      </c>
      <c r="W7" s="3">
        <v>322</v>
      </c>
      <c r="X7" s="56">
        <f>W7*$A$26</f>
        <v>2163.84</v>
      </c>
      <c r="Y7" s="57">
        <f>((W7*$A$26*6)+(W7*$A$25*6))+((W7*$A$26*6)+(W7*$A$25*6))*5.4%</f>
        <v>27246.06864</v>
      </c>
      <c r="Z7" s="3">
        <v>325</v>
      </c>
      <c r="AA7" s="56">
        <f>Z7*$A$26</f>
        <v>2184</v>
      </c>
      <c r="AB7" s="57">
        <f>((Z7*$A$26*6)+(Z7*$A$25*6))+((Z7*$A$26*6)+(Z7*$A$25*6))*5.4%</f>
        <v>27499.914</v>
      </c>
      <c r="AC7" s="3">
        <v>328</v>
      </c>
      <c r="AD7" s="56">
        <f>AC7*$A$26</f>
        <v>2204.16</v>
      </c>
      <c r="AE7" s="57">
        <f>((AC7*$A$26*6)+(AC7*$A$25*6))+((AC7*$A$26*6)+(AC7*$A$25*6))*5.4%</f>
        <v>27753.75936</v>
      </c>
      <c r="AF7" s="3">
        <v>331</v>
      </c>
      <c r="AG7" s="56">
        <f>AF7*$A$26</f>
        <v>2224.3199999999997</v>
      </c>
      <c r="AH7" s="57">
        <f>((AF7*$A$26*6)+(AF7*$A$25*6))+((AF7*$A$26*6)+(AF7*$A$25*6))*5.4%</f>
        <v>28007.60472</v>
      </c>
      <c r="AI7" s="3">
        <v>335</v>
      </c>
      <c r="AJ7" s="56">
        <f>AI7*$A$26</f>
        <v>2251.2</v>
      </c>
      <c r="AK7" s="57">
        <f>((AI7*$A$26*6)+(AI7*$A$25*6))+((AI7*$A$26*6)+(AI7*$A$25*6))*5.4%</f>
        <v>28346.065199999997</v>
      </c>
      <c r="AL7" s="3">
        <v>338</v>
      </c>
      <c r="AM7" s="56">
        <f>AL7*$A$26</f>
        <v>2271.36</v>
      </c>
      <c r="AN7" s="57">
        <f>((AL7*$A$26*6)+(AL7*$A$25*6))+((AL7*$A$26*6)+(AL7*$A$25*6))*5.4%</f>
        <v>28599.91056</v>
      </c>
      <c r="AO7" s="3">
        <v>341</v>
      </c>
      <c r="AP7" s="56">
        <f>AO7*$A$26</f>
        <v>2291.52</v>
      </c>
      <c r="AQ7" s="57">
        <f>((AO7*$A$26*6)+(AO7*$A$25*6))+((AO7*$A$26*6)+(AO7*$A$25*6))*5.4%</f>
        <v>28853.75592</v>
      </c>
      <c r="AR7" s="3">
        <v>345</v>
      </c>
      <c r="AS7" s="56">
        <f>AR7*$A$26</f>
        <v>2318.4</v>
      </c>
      <c r="AT7" s="57">
        <f>((AR7*$A$26*6)+(AR7*$A$25*6))+((AR7*$A$26*6)+(AR7*$A$25*6))*5.4%</f>
        <v>29192.2164</v>
      </c>
      <c r="AU7" s="3">
        <v>348</v>
      </c>
      <c r="AV7" s="56">
        <f>AU7*$A$26</f>
        <v>2338.56</v>
      </c>
      <c r="AW7" s="57">
        <f>((AU7*$A$26*6)+(AU7*$A$25*6))+((AU7*$A$26*6)+(AU7*$A$25*6))*5.4%</f>
        <v>29446.061759999997</v>
      </c>
      <c r="AX7" s="2">
        <v>352</v>
      </c>
      <c r="AY7" s="56">
        <f>AX7*$A$26</f>
        <v>2365.44</v>
      </c>
      <c r="AZ7" s="57">
        <v>29784.522240000002</v>
      </c>
      <c r="BA7" s="3">
        <v>355</v>
      </c>
      <c r="BB7" s="56">
        <f>BA7*$A$26</f>
        <v>2385.6</v>
      </c>
      <c r="BC7" s="57">
        <f>((BA7*$A$26*6)+(BA7*$A$25*6))+((BA7*$A$26*6)+(BA7*$A$25*6))*5.4%</f>
        <v>30038.3676</v>
      </c>
      <c r="BD7" s="3">
        <v>359</v>
      </c>
      <c r="BE7" s="56">
        <f>BD7*$A$26</f>
        <v>2412.48</v>
      </c>
      <c r="BF7" s="57">
        <f>((BD7*$A$26*6)+(BD7*$A$25*6))+((BD7*$A$26*6)+(BD7*$A$25*6))*5.4%</f>
        <v>30376.82808</v>
      </c>
    </row>
    <row r="8" spans="1:58" ht="45" customHeight="1">
      <c r="A8" s="32" t="s">
        <v>29</v>
      </c>
      <c r="B8" s="4">
        <v>380</v>
      </c>
      <c r="C8" s="56">
        <f>B8*$A$26</f>
        <v>2553.6</v>
      </c>
      <c r="D8" s="57">
        <f>((B8*$A$26*6)+(B8*$A$25*6))+((B8*$A$26*6)+(B8*$A$25*6))*5.4%</f>
        <v>32153.745600000002</v>
      </c>
      <c r="E8" s="5">
        <v>384</v>
      </c>
      <c r="F8" s="56">
        <f>E8*$A$26</f>
        <v>2580.48</v>
      </c>
      <c r="G8" s="57">
        <f>((E8*$A$26*6)+(E8*$A$25*6))+((E8*$A$26*6)+(E8*$A$25*6))*5.4%</f>
        <v>32492.20608</v>
      </c>
      <c r="H8" s="5">
        <v>388</v>
      </c>
      <c r="I8" s="56">
        <f>H8*$A$26</f>
        <v>2607.36</v>
      </c>
      <c r="J8" s="57">
        <f>((H8*$A$26*6)+(H8*$A$25*6))+((H8*$A$26*6)+(H8*$A$25*6))*5.4%</f>
        <v>32830.66656</v>
      </c>
      <c r="K8" s="5">
        <v>392</v>
      </c>
      <c r="L8" s="56">
        <f>K8*$A$26</f>
        <v>2634.24</v>
      </c>
      <c r="M8" s="57">
        <f>((K8*$A$26*6)+(K8*$A$25*6))+((K8*$A$26*6)+(K8*$A$25*6))*5.4%</f>
        <v>33169.12704</v>
      </c>
      <c r="N8" s="5">
        <v>395</v>
      </c>
      <c r="O8" s="56">
        <f>N8*$A$26</f>
        <v>2654.4</v>
      </c>
      <c r="P8" s="57">
        <f>((N8*$A$26*6)+(N8*$A$25*6))+((N8*$A$26*6)+(N8*$A$25*6))*5.4%</f>
        <v>33422.972400000006</v>
      </c>
      <c r="Q8" s="5">
        <v>399</v>
      </c>
      <c r="R8" s="56">
        <f>Q8*$A$26</f>
        <v>2681.2799999999997</v>
      </c>
      <c r="S8" s="57">
        <f>((Q8*$A$26*6)+(Q8*$A$25*6))+((Q8*$A$26*6)+(Q8*$A$25*6))*5.4%</f>
        <v>33761.43288</v>
      </c>
      <c r="T8" s="5">
        <v>403</v>
      </c>
      <c r="U8" s="56">
        <f>T8*$A$26</f>
        <v>2708.16</v>
      </c>
      <c r="V8" s="57">
        <f>((T8*$A$26*6)+(T8*$A$25*6))+((T8*$A$26*6)+(T8*$A$25*6))*5.4%</f>
        <v>34099.89336</v>
      </c>
      <c r="W8" s="5">
        <v>407</v>
      </c>
      <c r="X8" s="56">
        <f>W8*$A$26</f>
        <v>2735.04</v>
      </c>
      <c r="Y8" s="57">
        <f>((W8*$A$26*6)+(W8*$A$25*6))+((W8*$A$26*6)+(W8*$A$25*6))*5.4%</f>
        <v>34438.353839999996</v>
      </c>
      <c r="Z8" s="5">
        <v>411</v>
      </c>
      <c r="AA8" s="56">
        <f>Z8*$A$26</f>
        <v>2761.92</v>
      </c>
      <c r="AB8" s="57">
        <f>((Z8*$A$26*6)+(Z8*$A$25*6))+((Z8*$A$26*6)+(Z8*$A$25*6))*5.4%</f>
        <v>34776.814320000005</v>
      </c>
      <c r="AC8" s="5">
        <v>416</v>
      </c>
      <c r="AD8" s="56">
        <f>AC8*$A$26</f>
        <v>2795.52</v>
      </c>
      <c r="AE8" s="57">
        <f>((AC8*$A$26*6)+(AC8*$A$25*6))+((AC8*$A$26*6)+(AC8*$A$25*6))*5.4%</f>
        <v>35199.889919999994</v>
      </c>
      <c r="AF8" s="5">
        <v>420</v>
      </c>
      <c r="AG8" s="56">
        <f>AF8*$A$26</f>
        <v>2822.4</v>
      </c>
      <c r="AH8" s="57">
        <f>((AF8*$A$26*6)+(AF8*$A$25*6))+((AF8*$A$26*6)+(AF8*$A$25*6))*5.4%</f>
        <v>35538.3504</v>
      </c>
      <c r="AI8" s="5">
        <v>424</v>
      </c>
      <c r="AJ8" s="56">
        <f>AI8*$A$26</f>
        <v>2849.2799999999997</v>
      </c>
      <c r="AK8" s="57">
        <f>((AI8*$A$26*6)+(AI8*$A$25*6))+((AI8*$A$26*6)+(AI8*$A$25*6))*5.4%</f>
        <v>35876.810880000005</v>
      </c>
      <c r="AL8" s="5">
        <v>428</v>
      </c>
      <c r="AM8" s="56">
        <f>AL8*$A$26</f>
        <v>2876.16</v>
      </c>
      <c r="AN8" s="57">
        <f>((AL8*$A$26*6)+(AL8*$A$25*6))+((AL8*$A$26*6)+(AL8*$A$25*6))*5.4%</f>
        <v>36215.27136</v>
      </c>
      <c r="AO8" s="5">
        <v>432</v>
      </c>
      <c r="AP8" s="56">
        <f>AO8*$A$26</f>
        <v>2903.04</v>
      </c>
      <c r="AQ8" s="57">
        <f>((AO8*$A$26*6)+(AO8*$A$25*6))+((AO8*$A$26*6)+(AO8*$A$25*6))*5.4%</f>
        <v>36553.73184</v>
      </c>
      <c r="AR8" s="5">
        <v>437</v>
      </c>
      <c r="AS8" s="56">
        <f>AR8*$A$26</f>
        <v>2936.64</v>
      </c>
      <c r="AT8" s="57">
        <f>((AR8*$A$26*6)+(AR8*$A$25*6))+((AR8*$A$26*6)+(AR8*$A$25*6))*5.4%</f>
        <v>36976.807440000004</v>
      </c>
      <c r="AU8" s="5">
        <v>441</v>
      </c>
      <c r="AV8" s="56">
        <f>AU8*$A$26</f>
        <v>2963.52</v>
      </c>
      <c r="AW8" s="57">
        <f>((AU8*$A$26*6)+(AU8*$A$25*6))+((AU8*$A$26*6)+(AU8*$A$25*6))*5.4%</f>
        <v>37315.26792</v>
      </c>
      <c r="AX8" s="4">
        <v>446</v>
      </c>
      <c r="AY8" s="56">
        <f>AX8*$A$26</f>
        <v>2997.12</v>
      </c>
      <c r="AZ8" s="57">
        <f>((AX8*$A$26*6)+(AX8*$A$25*6))+((AX8*$A$26*6)+(AX8*$A$25*6))*5.4%</f>
        <v>37738.34352</v>
      </c>
      <c r="BA8" s="5">
        <v>450</v>
      </c>
      <c r="BB8" s="56">
        <f>BA8*$A$26</f>
        <v>3024</v>
      </c>
      <c r="BC8" s="57">
        <f>((BA8*$A$26*6)+(BA8*$A$25*6))+((BA8*$A$26*6)+(BA8*$A$25*6))*5.4%</f>
        <v>38076.804000000004</v>
      </c>
      <c r="BD8" s="5">
        <v>455</v>
      </c>
      <c r="BE8" s="56">
        <f>BD8*$A$26</f>
        <v>3057.6</v>
      </c>
      <c r="BF8" s="57">
        <f>((BD8*$A$26*6)+(BD8*$A$25*6))+((BD8*$A$26*6)+(BD8*$A$25*6))*5.4%</f>
        <v>38499.8796</v>
      </c>
    </row>
    <row r="9" spans="1:58" ht="45" customHeight="1">
      <c r="A9" s="32" t="s">
        <v>30</v>
      </c>
      <c r="B9" s="4">
        <v>425</v>
      </c>
      <c r="C9" s="56">
        <f>B9*$A$26</f>
        <v>2856</v>
      </c>
      <c r="D9" s="57">
        <f>((B9*$A$26*6)+(B9*$A$25*6))+((B9*$A$26*6)+(B9*$A$25*6))*5.4%</f>
        <v>35961.426</v>
      </c>
      <c r="E9" s="5">
        <v>429</v>
      </c>
      <c r="F9" s="56">
        <f>E9*$A$26</f>
        <v>2882.88</v>
      </c>
      <c r="G9" s="57">
        <f>((E9*$A$26*6)+(E9*$A$25*6))+((E9*$A$26*6)+(E9*$A$25*6))*5.4%</f>
        <v>36299.886479999994</v>
      </c>
      <c r="H9" s="5">
        <v>434</v>
      </c>
      <c r="I9" s="56">
        <f>H9*$A$26</f>
        <v>2916.48</v>
      </c>
      <c r="J9" s="57">
        <f>((H9*$A$26*6)+(H9*$A$25*6))+((H9*$A$26*6)+(H9*$A$25*6))*5.4%</f>
        <v>36722.962080000005</v>
      </c>
      <c r="K9" s="5">
        <v>438</v>
      </c>
      <c r="L9" s="56">
        <f>K9*$A$26</f>
        <v>2943.3599999999997</v>
      </c>
      <c r="M9" s="57">
        <f>((K9*$A$26*6)+(K9*$A$25*6))+((K9*$A$26*6)+(K9*$A$25*6))*5.4%</f>
        <v>37061.42256</v>
      </c>
      <c r="N9" s="5">
        <v>442</v>
      </c>
      <c r="O9" s="56">
        <f>N9*$A$26</f>
        <v>2970.24</v>
      </c>
      <c r="P9" s="57">
        <f>((N9*$A$26*6)+(N9*$A$25*6))+((N9*$A$26*6)+(N9*$A$25*6))*5.4%</f>
        <v>37399.88303999999</v>
      </c>
      <c r="Q9" s="5">
        <v>447</v>
      </c>
      <c r="R9" s="56">
        <f>Q9*$A$26</f>
        <v>3003.8399999999997</v>
      </c>
      <c r="S9" s="57">
        <f>((Q9*$A$26*6)+(Q9*$A$25*6))+((Q9*$A$26*6)+(Q9*$A$25*6))*5.4%</f>
        <v>37822.95864</v>
      </c>
      <c r="T9" s="5">
        <v>451</v>
      </c>
      <c r="U9" s="56">
        <f>T9*$A$26</f>
        <v>3030.72</v>
      </c>
      <c r="V9" s="57">
        <f>((T9*$A$26*6)+(T9*$A$25*6))+((T9*$A$26*6)+(T9*$A$25*6))*5.4%</f>
        <v>38161.41912</v>
      </c>
      <c r="W9" s="5">
        <v>456</v>
      </c>
      <c r="X9" s="56">
        <f>W9*$A$26</f>
        <v>3064.3199999999997</v>
      </c>
      <c r="Y9" s="57">
        <f>((W9*$A$26*6)+(W9*$A$25*6))+((W9*$A$26*6)+(W9*$A$25*6))*5.4%</f>
        <v>38584.49472</v>
      </c>
      <c r="Z9" s="5">
        <v>460</v>
      </c>
      <c r="AA9" s="56">
        <f>Z9*$A$26</f>
        <v>3091.2</v>
      </c>
      <c r="AB9" s="57">
        <f>((Z9*$A$26*6)+(Z9*$A$25*6))+((Z9*$A$26*6)+(Z9*$A$25*6))*5.4%</f>
        <v>38922.9552</v>
      </c>
      <c r="AC9" s="5">
        <v>465</v>
      </c>
      <c r="AD9" s="56">
        <f>AC9*$A$26</f>
        <v>3124.7999999999997</v>
      </c>
      <c r="AE9" s="57">
        <f>((AC9*$A$26*6)+(AC9*$A$25*6))+((AC9*$A$26*6)+(AC9*$A$25*6))*5.4%</f>
        <v>39346.0308</v>
      </c>
      <c r="AF9" s="5">
        <v>469</v>
      </c>
      <c r="AG9" s="56">
        <f>AF9*$A$26</f>
        <v>3151.68</v>
      </c>
      <c r="AH9" s="57">
        <f>((AF9*$A$26*6)+(AF9*$A$25*6))+((AF9*$A$26*6)+(AF9*$A$25*6))*5.4%</f>
        <v>39684.491279999995</v>
      </c>
      <c r="AI9" s="5">
        <v>474</v>
      </c>
      <c r="AJ9" s="56">
        <f>AI9*$A$26</f>
        <v>3185.2799999999997</v>
      </c>
      <c r="AK9" s="57">
        <f>((AI9*$A$26*6)+(AI9*$A$25*6))+((AI9*$A$26*6)+(AI9*$A$25*6))*5.4%</f>
        <v>40107.56688</v>
      </c>
      <c r="AL9" s="5">
        <v>479</v>
      </c>
      <c r="AM9" s="56">
        <f>AL9*$A$26</f>
        <v>3218.8799999999997</v>
      </c>
      <c r="AN9" s="57">
        <f>((AL9*$A$26*6)+(AL9*$A$25*6))+((AL9*$A$26*6)+(AL9*$A$25*6))*5.4%</f>
        <v>40530.642479999995</v>
      </c>
      <c r="AO9" s="5">
        <v>484</v>
      </c>
      <c r="AP9" s="56">
        <f>AO9*$A$26</f>
        <v>3252.48</v>
      </c>
      <c r="AQ9" s="57">
        <f>((AO9*$A$26*6)+(AO9*$A$25*6))+((AO9*$A$26*6)+(AO9*$A$25*6))*5.4%</f>
        <v>40953.718080000006</v>
      </c>
      <c r="AR9" s="5">
        <v>489</v>
      </c>
      <c r="AS9" s="56">
        <f>AR9*$A$26</f>
        <v>3286.08</v>
      </c>
      <c r="AT9" s="57">
        <f>((AR9*$A$26*6)+(AR9*$A$25*6))+((AR9*$A$26*6)+(AR9*$A$25*6))*5.4%</f>
        <v>41376.793679999995</v>
      </c>
      <c r="AU9" s="5">
        <v>493</v>
      </c>
      <c r="AV9" s="56">
        <f>AU9*$A$26</f>
        <v>3312.96</v>
      </c>
      <c r="AW9" s="57">
        <f>((AU9*$A$26*6)+(AU9*$A$25*6))+((AU9*$A$26*6)+(AU9*$A$25*6))*5.4%</f>
        <v>41715.254160000004</v>
      </c>
      <c r="AX9" s="4">
        <v>498</v>
      </c>
      <c r="AY9" s="56">
        <f>AX9*$A$26</f>
        <v>3346.56</v>
      </c>
      <c r="AZ9" s="57">
        <f>((AX9*$A$26*6)+(AX9*$A$25*6))+((AX9*$A$26*6)+(AX9*$A$25*6))*5.4%</f>
        <v>42138.32976</v>
      </c>
      <c r="BA9" s="5">
        <v>503</v>
      </c>
      <c r="BB9" s="56">
        <f>BA9*$A$26</f>
        <v>3380.16</v>
      </c>
      <c r="BC9" s="57">
        <f>((BA9*$A$26*6)+(BA9*$A$25*6))+((BA9*$A$26*6)+(BA9*$A$25*6))*5.4%</f>
        <v>42561.40536</v>
      </c>
      <c r="BD9" s="5">
        <v>508</v>
      </c>
      <c r="BE9" s="56">
        <f>BD9*$A$26</f>
        <v>3413.7599999999998</v>
      </c>
      <c r="BF9" s="57">
        <f>((BD9*$A$26*6)+(BD9*$A$25*6))+((BD9*$A$26*6)+(BD9*$A$25*6))*5.4%</f>
        <v>42984.48096</v>
      </c>
    </row>
    <row r="10" spans="1:58" ht="45" customHeight="1" thickBot="1">
      <c r="A10" s="33" t="s">
        <v>31</v>
      </c>
      <c r="B10" s="12">
        <v>525</v>
      </c>
      <c r="C10" s="58">
        <f>B10*$A$26</f>
        <v>3528</v>
      </c>
      <c r="D10" s="57">
        <f>((B10*$A$26*6)+(B10*$A$25*6))+((B10*$A$26*6)+(B10*$A$25*6))*5.4%</f>
        <v>44422.938</v>
      </c>
      <c r="E10" s="13">
        <v>530</v>
      </c>
      <c r="F10" s="58">
        <f>E10*$A$26</f>
        <v>3561.6</v>
      </c>
      <c r="G10" s="57">
        <f>((E10*$A$26*6)+(E10*$A$25*6))+((E10*$A$26*6)+(E10*$A$25*6))*5.4%</f>
        <v>44846.0136</v>
      </c>
      <c r="H10" s="13">
        <v>536</v>
      </c>
      <c r="I10" s="58">
        <f>H10*$A$26</f>
        <v>3601.92</v>
      </c>
      <c r="J10" s="57">
        <f>((H10*$A$26*6)+(H10*$A$25*6))+((H10*$A$26*6)+(H10*$A$25*6))*5.4%</f>
        <v>45353.704320000004</v>
      </c>
      <c r="K10" s="13">
        <v>541</v>
      </c>
      <c r="L10" s="58">
        <f>K10*$A$26</f>
        <v>3635.52</v>
      </c>
      <c r="M10" s="57">
        <f>((K10*$A$26*6)+(K10*$A$25*6))+((K10*$A$26*6)+(K10*$A$25*6))*5.4%</f>
        <v>45776.77991999999</v>
      </c>
      <c r="N10" s="13">
        <v>546</v>
      </c>
      <c r="O10" s="58">
        <f>N10*$A$26</f>
        <v>3669.12</v>
      </c>
      <c r="P10" s="57">
        <f>((N10*$A$26*6)+(N10*$A$25*6))+((N10*$A$26*6)+(N10*$A$25*6))*5.4%</f>
        <v>46199.855520000005</v>
      </c>
      <c r="Q10" s="13">
        <v>552</v>
      </c>
      <c r="R10" s="58">
        <f>Q10*$A$26</f>
        <v>3709.44</v>
      </c>
      <c r="S10" s="57">
        <f>((Q10*$A$26*6)+(Q10*$A$25*6))+((Q10*$A$26*6)+(Q10*$A$25*6))*5.4%</f>
        <v>46707.546239999996</v>
      </c>
      <c r="T10" s="13">
        <v>557</v>
      </c>
      <c r="U10" s="58">
        <f>T10*$A$26</f>
        <v>3743.04</v>
      </c>
      <c r="V10" s="57">
        <f>((T10*$A$26*6)+(T10*$A$25*6))+((T10*$A$26*6)+(T10*$A$25*6))*5.4%</f>
        <v>47130.62184</v>
      </c>
      <c r="W10" s="13">
        <v>563</v>
      </c>
      <c r="X10" s="58">
        <f>W10*$A$26</f>
        <v>3783.3599999999997</v>
      </c>
      <c r="Y10" s="57">
        <f>((W10*$A$26*6)+(W10*$A$25*6))+((W10*$A$26*6)+(W10*$A$25*6))*5.4%</f>
        <v>47638.31256</v>
      </c>
      <c r="Z10" s="13">
        <v>567</v>
      </c>
      <c r="AA10" s="58">
        <f>Z10*$A$26</f>
        <v>3810.24</v>
      </c>
      <c r="AB10" s="57">
        <f>((Z10*$A$26*6)+(Z10*$A$25*6))+((Z10*$A$26*6)+(Z10*$A$25*6))*5.4%</f>
        <v>47976.77303999999</v>
      </c>
      <c r="AC10" s="13">
        <v>574</v>
      </c>
      <c r="AD10" s="58">
        <f>AC10*$A$26</f>
        <v>3857.2799999999997</v>
      </c>
      <c r="AE10" s="57">
        <f>((AC10*$A$26*6)+(AC10*$A$25*6))+((AC10*$A$26*6)+(AC10*$A$25*6))*5.4%</f>
        <v>48569.07888</v>
      </c>
      <c r="AF10" s="13">
        <v>580</v>
      </c>
      <c r="AG10" s="58">
        <f>AF10*$A$26</f>
        <v>3897.6</v>
      </c>
      <c r="AH10" s="57">
        <f>((AF10*$A$26*6)+(AF10*$A$25*6))+((AF10*$A$26*6)+(AF10*$A$25*6))*5.4%</f>
        <v>49076.7696</v>
      </c>
      <c r="AI10" s="13">
        <v>586</v>
      </c>
      <c r="AJ10" s="58">
        <f>AI10*$A$26</f>
        <v>3937.92</v>
      </c>
      <c r="AK10" s="57">
        <f>((AI10*$A$26*6)+(AI10*$A$25*6))+((AI10*$A$26*6)+(AI10*$A$25*6))*5.4%</f>
        <v>49584.46032</v>
      </c>
      <c r="AL10" s="13">
        <v>592</v>
      </c>
      <c r="AM10" s="58">
        <f>AL10*$A$26</f>
        <v>3978.24</v>
      </c>
      <c r="AN10" s="57">
        <f>((AL10*$A$26*6)+(AL10*$A$25*6))+((AL10*$A$26*6)+(AL10*$A$25*6))*5.4%</f>
        <v>50092.15104</v>
      </c>
      <c r="AO10" s="13">
        <v>597</v>
      </c>
      <c r="AP10" s="58">
        <f>AO10*$A$26</f>
        <v>4011.8399999999997</v>
      </c>
      <c r="AQ10" s="57">
        <f>((AO10*$A$26*6)+(AO10*$A$25*6))+((AO10*$A$26*6)+(AO10*$A$25*6))*5.4%</f>
        <v>50515.22663999999</v>
      </c>
      <c r="AR10" s="13">
        <v>603</v>
      </c>
      <c r="AS10" s="58">
        <f>AR10*$A$26</f>
        <v>4052.16</v>
      </c>
      <c r="AT10" s="57">
        <f>((AR10*$A$26*6)+(AR10*$A$25*6))+((AR10*$A$26*6)+(AR10*$A$25*6))*5.4%</f>
        <v>51022.91736</v>
      </c>
      <c r="AU10" s="13">
        <v>610</v>
      </c>
      <c r="AV10" s="58">
        <f>AU10*$A$26</f>
        <v>4099.2</v>
      </c>
      <c r="AW10" s="57">
        <f>((AU10*$A$26*6)+(AU10*$A$25*6))+((AU10*$A$26*6)+(AU10*$A$25*6))*5.4%</f>
        <v>51615.22319999999</v>
      </c>
      <c r="AX10" s="12">
        <v>616</v>
      </c>
      <c r="AY10" s="58">
        <f>AX10*$A$26</f>
        <v>4139.5199999999995</v>
      </c>
      <c r="AZ10" s="57">
        <f>((AX10*$A$26*6)+(AX10*$A$25*6))+((AX10*$A$26*6)+(AX10*$A$25*6))*5.4%</f>
        <v>52122.91392</v>
      </c>
      <c r="BA10" s="13">
        <v>622</v>
      </c>
      <c r="BB10" s="58">
        <f>BA10*$A$26</f>
        <v>4179.84</v>
      </c>
      <c r="BC10" s="57">
        <f>((BA10*$A$26*6)+(BA10*$A$25*6))+((BA10*$A$26*6)+(BA10*$A$25*6))*5.4%</f>
        <v>52630.604640000005</v>
      </c>
      <c r="BD10" s="13">
        <v>628</v>
      </c>
      <c r="BE10" s="58">
        <f>BD10*$A$26</f>
        <v>4220.16</v>
      </c>
      <c r="BF10" s="57">
        <f>((BD10*$A$26*6)+(BD10*$A$25*6))+((BD10*$A$26*6)+(BD10*$A$25*6))*5.4%</f>
        <v>53138.295360000004</v>
      </c>
    </row>
    <row r="11" spans="1:58" ht="24" customHeight="1" thickBot="1">
      <c r="A11" s="6"/>
      <c r="B11" s="6"/>
      <c r="C11" s="7"/>
      <c r="D11" s="7"/>
      <c r="E11" s="6"/>
      <c r="F11" s="7"/>
      <c r="G11" s="7"/>
      <c r="H11" s="6"/>
      <c r="I11" s="7"/>
      <c r="J11" s="7"/>
      <c r="K11" s="6"/>
      <c r="L11" s="7"/>
      <c r="M11" s="7"/>
      <c r="N11" s="6"/>
      <c r="O11" s="7"/>
      <c r="P11" s="7"/>
      <c r="Q11" s="6"/>
      <c r="R11" s="7"/>
      <c r="S11" s="7"/>
      <c r="T11" s="6"/>
      <c r="U11" s="7"/>
      <c r="V11" s="7"/>
      <c r="W11" s="6"/>
      <c r="X11" s="7"/>
      <c r="Y11" s="7"/>
      <c r="Z11" s="6"/>
      <c r="AA11" s="7"/>
      <c r="AB11" s="7"/>
      <c r="AC11" s="6"/>
      <c r="AD11" s="7"/>
      <c r="AE11" s="7"/>
      <c r="AF11" s="6"/>
      <c r="AG11" s="7"/>
      <c r="AH11" s="7"/>
      <c r="AI11" s="6"/>
      <c r="AJ11" s="7"/>
      <c r="AK11" s="7"/>
      <c r="AL11" s="6"/>
      <c r="AM11" s="7"/>
      <c r="AN11" s="7"/>
      <c r="AO11" s="6"/>
      <c r="AP11" s="7"/>
      <c r="AQ11" s="7"/>
      <c r="AR11" s="6"/>
      <c r="AS11" s="7"/>
      <c r="AT11" s="7"/>
      <c r="AU11" s="6"/>
      <c r="AV11" s="7"/>
      <c r="AW11" s="7"/>
      <c r="AX11" s="6"/>
      <c r="AY11" s="7"/>
      <c r="AZ11" s="7"/>
      <c r="BA11" s="6"/>
      <c r="BB11" s="7"/>
      <c r="BC11" s="7"/>
      <c r="BD11" s="6"/>
      <c r="BE11" s="7"/>
      <c r="BF11" s="7"/>
    </row>
    <row r="12" spans="1:58" s="23" customFormat="1" ht="30.75" customHeight="1" thickTop="1">
      <c r="A12" s="20"/>
      <c r="B12" s="104" t="s">
        <v>85</v>
      </c>
      <c r="C12" s="105"/>
      <c r="D12" s="105"/>
      <c r="E12" s="105"/>
      <c r="F12" s="105"/>
      <c r="G12" s="105"/>
      <c r="H12" s="105"/>
      <c r="I12" s="105"/>
      <c r="J12" s="106"/>
      <c r="K12" s="104" t="str">
        <f>$B$12</f>
        <v>Grilles Spécifiques pour les Médecins, Pharmaciens et Sages-Femmes Responsables d'un Service de Maternité</v>
      </c>
      <c r="L12" s="105"/>
      <c r="M12" s="105"/>
      <c r="N12" s="105"/>
      <c r="O12" s="105"/>
      <c r="P12" s="105"/>
      <c r="Q12" s="105"/>
      <c r="R12" s="105"/>
      <c r="S12" s="106"/>
      <c r="T12" s="104" t="str">
        <f>$B$12</f>
        <v>Grilles Spécifiques pour les Médecins, Pharmaciens et Sages-Femmes Responsables d'un Service de Maternité</v>
      </c>
      <c r="U12" s="105"/>
      <c r="V12" s="105"/>
      <c r="W12" s="105"/>
      <c r="X12" s="105"/>
      <c r="Y12" s="105"/>
      <c r="Z12" s="105"/>
      <c r="AA12" s="105"/>
      <c r="AB12" s="106"/>
      <c r="AC12" s="104" t="str">
        <f>$B$12</f>
        <v>Grilles Spécifiques pour les Médecins, Pharmaciens et Sages-Femmes Responsables d'un Service de Maternité</v>
      </c>
      <c r="AD12" s="105"/>
      <c r="AE12" s="105"/>
      <c r="AF12" s="105"/>
      <c r="AG12" s="105"/>
      <c r="AH12" s="105"/>
      <c r="AI12" s="105"/>
      <c r="AJ12" s="105"/>
      <c r="AK12" s="106"/>
      <c r="AL12" s="104" t="str">
        <f>$B$12</f>
        <v>Grilles Spécifiques pour les Médecins, Pharmaciens et Sages-Femmes Responsables d'un Service de Maternité</v>
      </c>
      <c r="AM12" s="105"/>
      <c r="AN12" s="105"/>
      <c r="AO12" s="105"/>
      <c r="AP12" s="105"/>
      <c r="AQ12" s="105"/>
      <c r="AR12" s="105"/>
      <c r="AS12" s="105"/>
      <c r="AT12" s="106"/>
      <c r="AU12" s="101" t="str">
        <f>$B$12</f>
        <v>Grilles Spécifiques pour les Médecins, Pharmaciens et Sages-Femmes Responsables d'un Service de Maternité</v>
      </c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3"/>
    </row>
    <row r="13" spans="1:58" s="19" customFormat="1" ht="31.5" customHeight="1" thickBot="1">
      <c r="A13" s="20"/>
      <c r="B13" s="92" t="s">
        <v>87</v>
      </c>
      <c r="C13" s="99"/>
      <c r="D13" s="99"/>
      <c r="E13" s="99"/>
      <c r="F13" s="99"/>
      <c r="G13" s="99"/>
      <c r="H13" s="99"/>
      <c r="I13" s="99"/>
      <c r="J13" s="100"/>
      <c r="K13" s="92" t="str">
        <f>$B$13</f>
        <v>Valeur du Point
6,72 €</v>
      </c>
      <c r="L13" s="99"/>
      <c r="M13" s="99"/>
      <c r="N13" s="99"/>
      <c r="O13" s="99"/>
      <c r="P13" s="99"/>
      <c r="Q13" s="99"/>
      <c r="R13" s="99"/>
      <c r="S13" s="100"/>
      <c r="T13" s="92" t="str">
        <f>$B$13</f>
        <v>Valeur du Point
6,72 €</v>
      </c>
      <c r="U13" s="99"/>
      <c r="V13" s="99"/>
      <c r="W13" s="99"/>
      <c r="X13" s="99"/>
      <c r="Y13" s="99"/>
      <c r="Z13" s="99"/>
      <c r="AA13" s="99"/>
      <c r="AB13" s="100"/>
      <c r="AC13" s="92" t="str">
        <f>$B$13</f>
        <v>Valeur du Point
6,72 €</v>
      </c>
      <c r="AD13" s="99"/>
      <c r="AE13" s="99"/>
      <c r="AF13" s="99"/>
      <c r="AG13" s="99"/>
      <c r="AH13" s="99"/>
      <c r="AI13" s="99"/>
      <c r="AJ13" s="99"/>
      <c r="AK13" s="100"/>
      <c r="AL13" s="92" t="str">
        <f>$B$13</f>
        <v>Valeur du Point
6,72 €</v>
      </c>
      <c r="AM13" s="99"/>
      <c r="AN13" s="99"/>
      <c r="AO13" s="99"/>
      <c r="AP13" s="99"/>
      <c r="AQ13" s="99"/>
      <c r="AR13" s="99"/>
      <c r="AS13" s="99"/>
      <c r="AT13" s="100"/>
      <c r="AU13" s="92" t="str">
        <f>$B$13</f>
        <v>Valeur du Point
6,72 €</v>
      </c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</row>
    <row r="14" spans="1:58" s="15" customFormat="1" ht="24" customHeight="1" thickBot="1" thickTop="1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s="30" customFormat="1" ht="45" customHeight="1">
      <c r="A15" s="81" t="s">
        <v>83</v>
      </c>
      <c r="B15" s="95" t="s">
        <v>7</v>
      </c>
      <c r="C15" s="96"/>
      <c r="D15" s="97"/>
      <c r="E15" s="95" t="s">
        <v>8</v>
      </c>
      <c r="F15" s="96"/>
      <c r="G15" s="97"/>
      <c r="H15" s="95" t="s">
        <v>9</v>
      </c>
      <c r="I15" s="96"/>
      <c r="J15" s="97"/>
      <c r="K15" s="98" t="s">
        <v>10</v>
      </c>
      <c r="L15" s="96"/>
      <c r="M15" s="97"/>
      <c r="N15" s="95" t="s">
        <v>11</v>
      </c>
      <c r="O15" s="96"/>
      <c r="P15" s="97"/>
      <c r="Q15" s="95" t="s">
        <v>12</v>
      </c>
      <c r="R15" s="96"/>
      <c r="S15" s="97"/>
      <c r="T15" s="98" t="s">
        <v>13</v>
      </c>
      <c r="U15" s="96"/>
      <c r="V15" s="97"/>
      <c r="W15" s="95" t="s">
        <v>14</v>
      </c>
      <c r="X15" s="96"/>
      <c r="Y15" s="97"/>
      <c r="Z15" s="98" t="s">
        <v>15</v>
      </c>
      <c r="AA15" s="96"/>
      <c r="AB15" s="97"/>
      <c r="AC15" s="98" t="s">
        <v>16</v>
      </c>
      <c r="AD15" s="96"/>
      <c r="AE15" s="97"/>
      <c r="AF15" s="95" t="s">
        <v>17</v>
      </c>
      <c r="AG15" s="96"/>
      <c r="AH15" s="97"/>
      <c r="AI15" s="95" t="s">
        <v>18</v>
      </c>
      <c r="AJ15" s="96"/>
      <c r="AK15" s="97"/>
      <c r="AL15" s="98" t="s">
        <v>19</v>
      </c>
      <c r="AM15" s="96"/>
      <c r="AN15" s="97"/>
      <c r="AO15" s="95" t="s">
        <v>20</v>
      </c>
      <c r="AP15" s="96"/>
      <c r="AQ15" s="97"/>
      <c r="AR15" s="95" t="s">
        <v>21</v>
      </c>
      <c r="AS15" s="96"/>
      <c r="AT15" s="97"/>
      <c r="AU15" s="98" t="s">
        <v>22</v>
      </c>
      <c r="AV15" s="96"/>
      <c r="AW15" s="97"/>
      <c r="AX15" s="95" t="s">
        <v>23</v>
      </c>
      <c r="AY15" s="96"/>
      <c r="AZ15" s="97"/>
      <c r="BA15" s="98" t="s">
        <v>24</v>
      </c>
      <c r="BB15" s="96"/>
      <c r="BC15" s="97"/>
      <c r="BD15" s="95" t="s">
        <v>25</v>
      </c>
      <c r="BE15" s="96"/>
      <c r="BF15" s="97"/>
    </row>
    <row r="16" spans="1:58" s="30" customFormat="1" ht="45" customHeight="1" thickBot="1">
      <c r="A16" s="82"/>
      <c r="B16" s="28" t="s">
        <v>26</v>
      </c>
      <c r="C16" s="26" t="s">
        <v>86</v>
      </c>
      <c r="D16" s="27" t="s">
        <v>27</v>
      </c>
      <c r="E16" s="28" t="s">
        <v>26</v>
      </c>
      <c r="F16" s="26" t="s">
        <v>86</v>
      </c>
      <c r="G16" s="27" t="s">
        <v>27</v>
      </c>
      <c r="H16" s="28" t="s">
        <v>26</v>
      </c>
      <c r="I16" s="26" t="s">
        <v>86</v>
      </c>
      <c r="J16" s="27" t="s">
        <v>27</v>
      </c>
      <c r="K16" s="25" t="s">
        <v>26</v>
      </c>
      <c r="L16" s="26" t="s">
        <v>86</v>
      </c>
      <c r="M16" s="27" t="s">
        <v>27</v>
      </c>
      <c r="N16" s="28" t="s">
        <v>26</v>
      </c>
      <c r="O16" s="26" t="s">
        <v>86</v>
      </c>
      <c r="P16" s="27" t="s">
        <v>27</v>
      </c>
      <c r="Q16" s="28" t="s">
        <v>26</v>
      </c>
      <c r="R16" s="26" t="s">
        <v>86</v>
      </c>
      <c r="S16" s="27" t="s">
        <v>27</v>
      </c>
      <c r="T16" s="25" t="s">
        <v>26</v>
      </c>
      <c r="U16" s="26" t="s">
        <v>86</v>
      </c>
      <c r="V16" s="27" t="s">
        <v>27</v>
      </c>
      <c r="W16" s="28" t="s">
        <v>26</v>
      </c>
      <c r="X16" s="26" t="s">
        <v>86</v>
      </c>
      <c r="Y16" s="27" t="s">
        <v>27</v>
      </c>
      <c r="Z16" s="25" t="s">
        <v>26</v>
      </c>
      <c r="AA16" s="26" t="s">
        <v>86</v>
      </c>
      <c r="AB16" s="27" t="s">
        <v>27</v>
      </c>
      <c r="AC16" s="25" t="s">
        <v>26</v>
      </c>
      <c r="AD16" s="26" t="s">
        <v>86</v>
      </c>
      <c r="AE16" s="27" t="s">
        <v>27</v>
      </c>
      <c r="AF16" s="28" t="s">
        <v>26</v>
      </c>
      <c r="AG16" s="26" t="s">
        <v>86</v>
      </c>
      <c r="AH16" s="27" t="s">
        <v>27</v>
      </c>
      <c r="AI16" s="28" t="s">
        <v>26</v>
      </c>
      <c r="AJ16" s="26" t="s">
        <v>86</v>
      </c>
      <c r="AK16" s="27" t="s">
        <v>27</v>
      </c>
      <c r="AL16" s="25" t="s">
        <v>26</v>
      </c>
      <c r="AM16" s="26" t="s">
        <v>86</v>
      </c>
      <c r="AN16" s="27" t="s">
        <v>27</v>
      </c>
      <c r="AO16" s="28" t="s">
        <v>26</v>
      </c>
      <c r="AP16" s="26" t="s">
        <v>86</v>
      </c>
      <c r="AQ16" s="27" t="s">
        <v>27</v>
      </c>
      <c r="AR16" s="28" t="s">
        <v>26</v>
      </c>
      <c r="AS16" s="26" t="s">
        <v>86</v>
      </c>
      <c r="AT16" s="27" t="s">
        <v>27</v>
      </c>
      <c r="AU16" s="25" t="s">
        <v>26</v>
      </c>
      <c r="AV16" s="26" t="s">
        <v>86</v>
      </c>
      <c r="AW16" s="27" t="s">
        <v>27</v>
      </c>
      <c r="AX16" s="28" t="s">
        <v>26</v>
      </c>
      <c r="AY16" s="26" t="s">
        <v>86</v>
      </c>
      <c r="AZ16" s="27" t="s">
        <v>27</v>
      </c>
      <c r="BA16" s="25" t="s">
        <v>26</v>
      </c>
      <c r="BB16" s="26" t="s">
        <v>86</v>
      </c>
      <c r="BC16" s="27" t="s">
        <v>27</v>
      </c>
      <c r="BD16" s="28" t="s">
        <v>26</v>
      </c>
      <c r="BE16" s="26" t="s">
        <v>86</v>
      </c>
      <c r="BF16" s="27" t="s">
        <v>27</v>
      </c>
    </row>
    <row r="17" spans="1:58" ht="45" customHeight="1">
      <c r="A17" s="31" t="s">
        <v>32</v>
      </c>
      <c r="B17" s="3">
        <v>320</v>
      </c>
      <c r="C17" s="56">
        <f aca="true" t="shared" si="0" ref="C17:C23">B17*$A$26</f>
        <v>2150.4</v>
      </c>
      <c r="D17" s="57">
        <f aca="true" t="shared" si="1" ref="D17:D23">((B17*$A$26*6)+(B17*$A$25*6))+((B17*$A$26*6)+(B17*$A$25*6))*5.4%</f>
        <v>27076.8384</v>
      </c>
      <c r="E17" s="3">
        <v>323</v>
      </c>
      <c r="F17" s="56">
        <f aca="true" t="shared" si="2" ref="F17:F23">E17*$A$26</f>
        <v>2170.56</v>
      </c>
      <c r="G17" s="57">
        <f aca="true" t="shared" si="3" ref="G17:G23">((E17*$A$26*6)+(E17*$A$25*6))+((E17*$A$26*6)+(E17*$A$25*6))*5.4%</f>
        <v>27330.68376</v>
      </c>
      <c r="H17" s="3">
        <v>326</v>
      </c>
      <c r="I17" s="56">
        <f aca="true" t="shared" si="4" ref="I17:I23">H17*$A$26</f>
        <v>2190.72</v>
      </c>
      <c r="J17" s="57">
        <f aca="true" t="shared" si="5" ref="J17:J23">((H17*$A$26*6)+(H17*$A$25*6))+((H17*$A$26*6)+(H17*$A$25*6))*5.4%</f>
        <v>27584.52912</v>
      </c>
      <c r="K17" s="2">
        <v>330</v>
      </c>
      <c r="L17" s="56">
        <f aca="true" t="shared" si="6" ref="L17:L23">K17*$A$26</f>
        <v>2217.6</v>
      </c>
      <c r="M17" s="57">
        <f aca="true" t="shared" si="7" ref="M17:M23">((K17*$A$26*6)+(K17*$A$25*6))+((K17*$A$26*6)+(K17*$A$25*6))*5.4%</f>
        <v>27922.9896</v>
      </c>
      <c r="N17" s="3">
        <v>333</v>
      </c>
      <c r="O17" s="56">
        <f aca="true" t="shared" si="8" ref="O17:O23">N17*$A$26</f>
        <v>2237.7599999999998</v>
      </c>
      <c r="P17" s="57">
        <f aca="true" t="shared" si="9" ref="P17:P23">((N17*$A$26*6)+(N17*$A$25*6))+((N17*$A$26*6)+(N17*$A$25*6))*5.4%</f>
        <v>28176.834959999996</v>
      </c>
      <c r="Q17" s="3">
        <v>336</v>
      </c>
      <c r="R17" s="56">
        <f aca="true" t="shared" si="10" ref="R17:R23">Q17*$A$26</f>
        <v>2257.92</v>
      </c>
      <c r="S17" s="57">
        <f aca="true" t="shared" si="11" ref="S17:S23">((Q17*$A$26*6)+(Q17*$A$25*6))+((Q17*$A$26*6)+(Q17*$A$25*6))*5.4%</f>
        <v>28430.680320000003</v>
      </c>
      <c r="T17" s="2">
        <v>340</v>
      </c>
      <c r="U17" s="56">
        <f aca="true" t="shared" si="12" ref="U17:U23">T17*$A$26</f>
        <v>2284.7999999999997</v>
      </c>
      <c r="V17" s="57">
        <f aca="true" t="shared" si="13" ref="V17:V23">((T17*$A$26*6)+(T17*$A$25*6))+((T17*$A$26*6)+(T17*$A$25*6))*5.4%</f>
        <v>28769.1408</v>
      </c>
      <c r="W17" s="3">
        <v>343</v>
      </c>
      <c r="X17" s="56">
        <f aca="true" t="shared" si="14" ref="X17:X23">W17*$A$26</f>
        <v>2304.96</v>
      </c>
      <c r="Y17" s="57">
        <f aca="true" t="shared" si="15" ref="Y17:Y23">((W17*$A$26*6)+(W17*$A$25*6))+((W17*$A$26*6)+(W17*$A$25*6))*5.4%</f>
        <v>29022.98616</v>
      </c>
      <c r="Z17" s="2">
        <v>347</v>
      </c>
      <c r="AA17" s="56">
        <f aca="true" t="shared" si="16" ref="AA17:AA23">Z17*$A$26</f>
        <v>2331.8399999999997</v>
      </c>
      <c r="AB17" s="57">
        <f aca="true" t="shared" si="17" ref="AB17:AB23">((Z17*$A$26*6)+(Z17*$A$25*6))+((Z17*$A$26*6)+(Z17*$A$25*6))*5.4%</f>
        <v>29361.446639999995</v>
      </c>
      <c r="AC17" s="2">
        <v>350</v>
      </c>
      <c r="AD17" s="56">
        <f aca="true" t="shared" si="18" ref="AD17:AD23">AC17*$A$26</f>
        <v>2352</v>
      </c>
      <c r="AE17" s="57">
        <f aca="true" t="shared" si="19" ref="AE17:AE23">((AC17*$A$26*6)+(AC17*$A$25*6))+((AC17*$A$26*6)+(AC17*$A$25*6))*5.4%</f>
        <v>29615.292</v>
      </c>
      <c r="AF17" s="3">
        <v>353</v>
      </c>
      <c r="AG17" s="56">
        <f aca="true" t="shared" si="20" ref="AG17:AG23">AF17*$A$26</f>
        <v>2372.16</v>
      </c>
      <c r="AH17" s="57">
        <f aca="true" t="shared" si="21" ref="AH17:AH23">((AF17*$A$26*6)+(AF17*$A$25*6))+((AF17*$A$26*6)+(AF17*$A$25*6))*5.4%</f>
        <v>29869.13736</v>
      </c>
      <c r="AI17" s="3">
        <v>357</v>
      </c>
      <c r="AJ17" s="56">
        <f aca="true" t="shared" si="22" ref="AJ17:AJ23">AI17*$A$26</f>
        <v>2399.04</v>
      </c>
      <c r="AK17" s="57">
        <f aca="true" t="shared" si="23" ref="AK17:AK23">((AI17*$A$26*6)+(AI17*$A$25*6))+((AI17*$A$26*6)+(AI17*$A$25*6))*5.4%</f>
        <v>30207.59784</v>
      </c>
      <c r="AL17" s="2">
        <v>361</v>
      </c>
      <c r="AM17" s="56">
        <f aca="true" t="shared" si="24" ref="AM17:AM23">AL17*$A$26</f>
        <v>2425.92</v>
      </c>
      <c r="AN17" s="57">
        <f aca="true" t="shared" si="25" ref="AN17:AN23">((AL17*$A$26*6)+(AL17*$A$25*6))+((AL17*$A$26*6)+(AL17*$A$25*6))*5.4%</f>
        <v>30546.058320000004</v>
      </c>
      <c r="AO17" s="3">
        <v>364</v>
      </c>
      <c r="AP17" s="56">
        <f aca="true" t="shared" si="26" ref="AP17:AP23">AO17*$A$26</f>
        <v>2446.08</v>
      </c>
      <c r="AQ17" s="57">
        <f aca="true" t="shared" si="27" ref="AQ17:AQ23">((AO17*$A$26*6)+(AO17*$A$25*6))+((AO17*$A$26*6)+(AO17*$A$25*6))*5.4%</f>
        <v>30799.903680000003</v>
      </c>
      <c r="AR17" s="3">
        <v>368</v>
      </c>
      <c r="AS17" s="56">
        <f aca="true" t="shared" si="28" ref="AS17:AS23">AR17*$A$26</f>
        <v>2472.96</v>
      </c>
      <c r="AT17" s="57">
        <f aca="true" t="shared" si="29" ref="AT17:AT23">((AR17*$A$26*6)+(AR17*$A$25*6))+((AR17*$A$26*6)+(AR17*$A$25*6))*5.4%</f>
        <v>31138.36416</v>
      </c>
      <c r="AU17" s="2">
        <v>372</v>
      </c>
      <c r="AV17" s="56">
        <f aca="true" t="shared" si="30" ref="AV17:AV23">AU17*$A$26</f>
        <v>2499.8399999999997</v>
      </c>
      <c r="AW17" s="57">
        <f aca="true" t="shared" si="31" ref="AW17:AW23">((AU17*$A$26*6)+(AU17*$A$25*6))+((AU17*$A$26*6)+(AU17*$A$25*6))*5.4%</f>
        <v>31476.824639999995</v>
      </c>
      <c r="AX17" s="3">
        <v>375</v>
      </c>
      <c r="AY17" s="56">
        <f aca="true" t="shared" si="32" ref="AY17:AY23">AX17*$A$26</f>
        <v>2520</v>
      </c>
      <c r="AZ17" s="57">
        <f aca="true" t="shared" si="33" ref="AZ17:AZ23">((AX17*$A$26*6)+(AX17*$A$25*6))+((AX17*$A$26*6)+(AX17*$A$25*6))*5.4%</f>
        <v>31730.670000000002</v>
      </c>
      <c r="BA17" s="2">
        <v>379</v>
      </c>
      <c r="BB17" s="56">
        <f aca="true" t="shared" si="34" ref="BB17:BB23">BA17*$A$26</f>
        <v>2546.88</v>
      </c>
      <c r="BC17" s="57">
        <f aca="true" t="shared" si="35" ref="BC17:BC23">((BA17*$A$26*6)+(BA17*$A$25*6))+((BA17*$A$26*6)+(BA17*$A$25*6))*5.4%</f>
        <v>32069.130480000003</v>
      </c>
      <c r="BD17" s="3">
        <v>383</v>
      </c>
      <c r="BE17" s="56">
        <f aca="true" t="shared" si="36" ref="BE17:BE23">BD17*$A$26</f>
        <v>2573.7599999999998</v>
      </c>
      <c r="BF17" s="57">
        <f aca="true" t="shared" si="37" ref="BF17:BF23">((BD17*$A$26*6)+(BD17*$A$25*6))+((BD17*$A$26*6)+(BD17*$A$25*6))*5.4%</f>
        <v>32407.590959999998</v>
      </c>
    </row>
    <row r="18" spans="1:58" ht="45" customHeight="1">
      <c r="A18" s="32" t="s">
        <v>0</v>
      </c>
      <c r="B18" s="5">
        <v>425</v>
      </c>
      <c r="C18" s="56">
        <f t="shared" si="0"/>
        <v>2856</v>
      </c>
      <c r="D18" s="57">
        <f t="shared" si="1"/>
        <v>35961.426</v>
      </c>
      <c r="E18" s="5">
        <v>429</v>
      </c>
      <c r="F18" s="56">
        <f t="shared" si="2"/>
        <v>2882.88</v>
      </c>
      <c r="G18" s="57">
        <f t="shared" si="3"/>
        <v>36299.886479999994</v>
      </c>
      <c r="H18" s="5">
        <v>434</v>
      </c>
      <c r="I18" s="56">
        <f t="shared" si="4"/>
        <v>2916.48</v>
      </c>
      <c r="J18" s="57">
        <f t="shared" si="5"/>
        <v>36722.962080000005</v>
      </c>
      <c r="K18" s="4">
        <v>438</v>
      </c>
      <c r="L18" s="56">
        <f t="shared" si="6"/>
        <v>2943.3599999999997</v>
      </c>
      <c r="M18" s="57">
        <f t="shared" si="7"/>
        <v>37061.42256</v>
      </c>
      <c r="N18" s="5">
        <v>442</v>
      </c>
      <c r="O18" s="56">
        <f t="shared" si="8"/>
        <v>2970.24</v>
      </c>
      <c r="P18" s="57">
        <f t="shared" si="9"/>
        <v>37399.88303999999</v>
      </c>
      <c r="Q18" s="5">
        <v>447</v>
      </c>
      <c r="R18" s="56">
        <f t="shared" si="10"/>
        <v>3003.8399999999997</v>
      </c>
      <c r="S18" s="57">
        <f t="shared" si="11"/>
        <v>37822.95864</v>
      </c>
      <c r="T18" s="4">
        <v>451</v>
      </c>
      <c r="U18" s="56">
        <f t="shared" si="12"/>
        <v>3030.72</v>
      </c>
      <c r="V18" s="57">
        <f t="shared" si="13"/>
        <v>38161.41912</v>
      </c>
      <c r="W18" s="5">
        <v>456</v>
      </c>
      <c r="X18" s="56">
        <f t="shared" si="14"/>
        <v>3064.3199999999997</v>
      </c>
      <c r="Y18" s="57">
        <f t="shared" si="15"/>
        <v>38584.49472</v>
      </c>
      <c r="Z18" s="4">
        <v>460</v>
      </c>
      <c r="AA18" s="56">
        <f t="shared" si="16"/>
        <v>3091.2</v>
      </c>
      <c r="AB18" s="57">
        <f t="shared" si="17"/>
        <v>38922.9552</v>
      </c>
      <c r="AC18" s="4">
        <v>465</v>
      </c>
      <c r="AD18" s="56">
        <f t="shared" si="18"/>
        <v>3124.7999999999997</v>
      </c>
      <c r="AE18" s="57">
        <f t="shared" si="19"/>
        <v>39346.0308</v>
      </c>
      <c r="AF18" s="5">
        <v>469</v>
      </c>
      <c r="AG18" s="56">
        <f t="shared" si="20"/>
        <v>3151.68</v>
      </c>
      <c r="AH18" s="57">
        <f t="shared" si="21"/>
        <v>39684.491279999995</v>
      </c>
      <c r="AI18" s="5">
        <v>474</v>
      </c>
      <c r="AJ18" s="56">
        <f t="shared" si="22"/>
        <v>3185.2799999999997</v>
      </c>
      <c r="AK18" s="57">
        <f t="shared" si="23"/>
        <v>40107.56688</v>
      </c>
      <c r="AL18" s="4">
        <v>479</v>
      </c>
      <c r="AM18" s="56">
        <f t="shared" si="24"/>
        <v>3218.8799999999997</v>
      </c>
      <c r="AN18" s="57">
        <f t="shared" si="25"/>
        <v>40530.642479999995</v>
      </c>
      <c r="AO18" s="5">
        <v>484</v>
      </c>
      <c r="AP18" s="56">
        <f t="shared" si="26"/>
        <v>3252.48</v>
      </c>
      <c r="AQ18" s="57">
        <f t="shared" si="27"/>
        <v>40953.718080000006</v>
      </c>
      <c r="AR18" s="5">
        <v>489</v>
      </c>
      <c r="AS18" s="56">
        <f t="shared" si="28"/>
        <v>3286.08</v>
      </c>
      <c r="AT18" s="57">
        <f t="shared" si="29"/>
        <v>41376.793679999995</v>
      </c>
      <c r="AU18" s="4">
        <v>493</v>
      </c>
      <c r="AV18" s="56">
        <f t="shared" si="30"/>
        <v>3312.96</v>
      </c>
      <c r="AW18" s="57">
        <f t="shared" si="31"/>
        <v>41715.254160000004</v>
      </c>
      <c r="AX18" s="5">
        <v>498</v>
      </c>
      <c r="AY18" s="56">
        <f t="shared" si="32"/>
        <v>3346.56</v>
      </c>
      <c r="AZ18" s="57">
        <f t="shared" si="33"/>
        <v>42138.32976</v>
      </c>
      <c r="BA18" s="4">
        <v>503</v>
      </c>
      <c r="BB18" s="56">
        <f t="shared" si="34"/>
        <v>3380.16</v>
      </c>
      <c r="BC18" s="57">
        <f t="shared" si="35"/>
        <v>42561.40536</v>
      </c>
      <c r="BD18" s="5">
        <v>508</v>
      </c>
      <c r="BE18" s="56">
        <f t="shared" si="36"/>
        <v>3413.7599999999998</v>
      </c>
      <c r="BF18" s="57">
        <f t="shared" si="37"/>
        <v>42984.48096</v>
      </c>
    </row>
    <row r="19" spans="1:58" ht="51" customHeight="1">
      <c r="A19" s="32" t="s">
        <v>1</v>
      </c>
      <c r="B19" s="5">
        <v>500</v>
      </c>
      <c r="C19" s="56">
        <f t="shared" si="0"/>
        <v>3360</v>
      </c>
      <c r="D19" s="57">
        <f t="shared" si="1"/>
        <v>42307.56</v>
      </c>
      <c r="E19" s="5">
        <v>505</v>
      </c>
      <c r="F19" s="56">
        <f t="shared" si="2"/>
        <v>3393.6</v>
      </c>
      <c r="G19" s="57">
        <f t="shared" si="3"/>
        <v>42730.6356</v>
      </c>
      <c r="H19" s="5">
        <v>510</v>
      </c>
      <c r="I19" s="56">
        <f t="shared" si="4"/>
        <v>3427.2</v>
      </c>
      <c r="J19" s="57">
        <f t="shared" si="5"/>
        <v>43153.7112</v>
      </c>
      <c r="K19" s="4">
        <v>515</v>
      </c>
      <c r="L19" s="56">
        <f t="shared" si="6"/>
        <v>3460.7999999999997</v>
      </c>
      <c r="M19" s="57">
        <f t="shared" si="7"/>
        <v>43576.786799999994</v>
      </c>
      <c r="N19" s="5">
        <v>520</v>
      </c>
      <c r="O19" s="56">
        <f t="shared" si="8"/>
        <v>3494.4</v>
      </c>
      <c r="P19" s="57">
        <f t="shared" si="9"/>
        <v>43999.862400000005</v>
      </c>
      <c r="Q19" s="5">
        <v>526</v>
      </c>
      <c r="R19" s="56">
        <f t="shared" si="10"/>
        <v>3534.72</v>
      </c>
      <c r="S19" s="57">
        <f t="shared" si="11"/>
        <v>44507.55312</v>
      </c>
      <c r="T19" s="4">
        <v>531</v>
      </c>
      <c r="U19" s="56">
        <f t="shared" si="12"/>
        <v>3568.3199999999997</v>
      </c>
      <c r="V19" s="57">
        <f t="shared" si="13"/>
        <v>44930.62872</v>
      </c>
      <c r="W19" s="5">
        <v>536</v>
      </c>
      <c r="X19" s="56">
        <f t="shared" si="14"/>
        <v>3601.92</v>
      </c>
      <c r="Y19" s="57">
        <f t="shared" si="15"/>
        <v>45353.704320000004</v>
      </c>
      <c r="Z19" s="4">
        <v>541</v>
      </c>
      <c r="AA19" s="56">
        <f t="shared" si="16"/>
        <v>3635.52</v>
      </c>
      <c r="AB19" s="57">
        <f t="shared" si="17"/>
        <v>45776.77991999999</v>
      </c>
      <c r="AC19" s="4">
        <v>547</v>
      </c>
      <c r="AD19" s="56">
        <f t="shared" si="18"/>
        <v>3675.8399999999997</v>
      </c>
      <c r="AE19" s="57">
        <f t="shared" si="19"/>
        <v>46284.47064</v>
      </c>
      <c r="AF19" s="5">
        <v>552</v>
      </c>
      <c r="AG19" s="56">
        <f t="shared" si="20"/>
        <v>3709.44</v>
      </c>
      <c r="AH19" s="57">
        <f t="shared" si="21"/>
        <v>46707.546239999996</v>
      </c>
      <c r="AI19" s="5">
        <v>558</v>
      </c>
      <c r="AJ19" s="56">
        <f t="shared" si="22"/>
        <v>3749.7599999999998</v>
      </c>
      <c r="AK19" s="57">
        <f t="shared" si="23"/>
        <v>47215.236959999995</v>
      </c>
      <c r="AL19" s="4">
        <v>563</v>
      </c>
      <c r="AM19" s="56">
        <f t="shared" si="24"/>
        <v>3783.3599999999997</v>
      </c>
      <c r="AN19" s="57">
        <f t="shared" si="25"/>
        <v>47638.31256</v>
      </c>
      <c r="AO19" s="5">
        <v>569</v>
      </c>
      <c r="AP19" s="56">
        <f t="shared" si="26"/>
        <v>3823.68</v>
      </c>
      <c r="AQ19" s="57">
        <f t="shared" si="27"/>
        <v>48146.00327999999</v>
      </c>
      <c r="AR19" s="5">
        <v>575</v>
      </c>
      <c r="AS19" s="56">
        <f t="shared" si="28"/>
        <v>3864</v>
      </c>
      <c r="AT19" s="57">
        <f t="shared" si="29"/>
        <v>48653.694</v>
      </c>
      <c r="AU19" s="4">
        <v>580</v>
      </c>
      <c r="AV19" s="56">
        <f t="shared" si="30"/>
        <v>3897.6</v>
      </c>
      <c r="AW19" s="57">
        <f t="shared" si="31"/>
        <v>49076.7696</v>
      </c>
      <c r="AX19" s="5">
        <v>586</v>
      </c>
      <c r="AY19" s="56">
        <f t="shared" si="32"/>
        <v>3937.92</v>
      </c>
      <c r="AZ19" s="57">
        <f t="shared" si="33"/>
        <v>49584.46032</v>
      </c>
      <c r="BA19" s="4">
        <v>592</v>
      </c>
      <c r="BB19" s="56">
        <f t="shared" si="34"/>
        <v>3978.24</v>
      </c>
      <c r="BC19" s="57">
        <f t="shared" si="35"/>
        <v>50092.15104</v>
      </c>
      <c r="BD19" s="5">
        <v>598</v>
      </c>
      <c r="BE19" s="56">
        <f t="shared" si="36"/>
        <v>4018.56</v>
      </c>
      <c r="BF19" s="57">
        <f t="shared" si="37"/>
        <v>50599.84176</v>
      </c>
    </row>
    <row r="20" spans="1:58" ht="56.25" customHeight="1">
      <c r="A20" s="32" t="s">
        <v>5</v>
      </c>
      <c r="B20" s="5">
        <v>425</v>
      </c>
      <c r="C20" s="56">
        <f t="shared" si="0"/>
        <v>2856</v>
      </c>
      <c r="D20" s="57">
        <f t="shared" si="1"/>
        <v>35961.426</v>
      </c>
      <c r="E20" s="5">
        <v>429</v>
      </c>
      <c r="F20" s="56">
        <f t="shared" si="2"/>
        <v>2882.88</v>
      </c>
      <c r="G20" s="57">
        <f t="shared" si="3"/>
        <v>36299.886479999994</v>
      </c>
      <c r="H20" s="5">
        <v>434</v>
      </c>
      <c r="I20" s="56">
        <f t="shared" si="4"/>
        <v>2916.48</v>
      </c>
      <c r="J20" s="57">
        <f t="shared" si="5"/>
        <v>36722.962080000005</v>
      </c>
      <c r="K20" s="4">
        <v>438</v>
      </c>
      <c r="L20" s="56">
        <f t="shared" si="6"/>
        <v>2943.3599999999997</v>
      </c>
      <c r="M20" s="57">
        <f t="shared" si="7"/>
        <v>37061.42256</v>
      </c>
      <c r="N20" s="5">
        <v>442</v>
      </c>
      <c r="O20" s="56">
        <f t="shared" si="8"/>
        <v>2970.24</v>
      </c>
      <c r="P20" s="57">
        <f t="shared" si="9"/>
        <v>37399.88303999999</v>
      </c>
      <c r="Q20" s="5">
        <v>447</v>
      </c>
      <c r="R20" s="56">
        <f t="shared" si="10"/>
        <v>3003.8399999999997</v>
      </c>
      <c r="S20" s="57">
        <f t="shared" si="11"/>
        <v>37822.95864</v>
      </c>
      <c r="T20" s="4">
        <v>451</v>
      </c>
      <c r="U20" s="56">
        <f t="shared" si="12"/>
        <v>3030.72</v>
      </c>
      <c r="V20" s="57">
        <f t="shared" si="13"/>
        <v>38161.41912</v>
      </c>
      <c r="W20" s="5">
        <v>456</v>
      </c>
      <c r="X20" s="56">
        <f t="shared" si="14"/>
        <v>3064.3199999999997</v>
      </c>
      <c r="Y20" s="57">
        <f t="shared" si="15"/>
        <v>38584.49472</v>
      </c>
      <c r="Z20" s="4">
        <v>460</v>
      </c>
      <c r="AA20" s="56">
        <f t="shared" si="16"/>
        <v>3091.2</v>
      </c>
      <c r="AB20" s="57">
        <f t="shared" si="17"/>
        <v>38922.9552</v>
      </c>
      <c r="AC20" s="4">
        <v>465</v>
      </c>
      <c r="AD20" s="56">
        <f t="shared" si="18"/>
        <v>3124.7999999999997</v>
      </c>
      <c r="AE20" s="57">
        <f t="shared" si="19"/>
        <v>39346.0308</v>
      </c>
      <c r="AF20" s="5">
        <v>469</v>
      </c>
      <c r="AG20" s="56">
        <f t="shared" si="20"/>
        <v>3151.68</v>
      </c>
      <c r="AH20" s="57">
        <f t="shared" si="21"/>
        <v>39684.491279999995</v>
      </c>
      <c r="AI20" s="5">
        <v>474</v>
      </c>
      <c r="AJ20" s="56">
        <f t="shared" si="22"/>
        <v>3185.2799999999997</v>
      </c>
      <c r="AK20" s="57">
        <f t="shared" si="23"/>
        <v>40107.56688</v>
      </c>
      <c r="AL20" s="4">
        <v>479</v>
      </c>
      <c r="AM20" s="56">
        <f t="shared" si="24"/>
        <v>3218.8799999999997</v>
      </c>
      <c r="AN20" s="57">
        <f t="shared" si="25"/>
        <v>40530.642479999995</v>
      </c>
      <c r="AO20" s="5">
        <v>484</v>
      </c>
      <c r="AP20" s="56">
        <f t="shared" si="26"/>
        <v>3252.48</v>
      </c>
      <c r="AQ20" s="57">
        <f t="shared" si="27"/>
        <v>40953.718080000006</v>
      </c>
      <c r="AR20" s="5">
        <v>489</v>
      </c>
      <c r="AS20" s="56">
        <f t="shared" si="28"/>
        <v>3286.08</v>
      </c>
      <c r="AT20" s="57">
        <f t="shared" si="29"/>
        <v>41376.793679999995</v>
      </c>
      <c r="AU20" s="4">
        <v>493</v>
      </c>
      <c r="AV20" s="56">
        <f t="shared" si="30"/>
        <v>3312.96</v>
      </c>
      <c r="AW20" s="57">
        <f t="shared" si="31"/>
        <v>41715.254160000004</v>
      </c>
      <c r="AX20" s="5">
        <v>498</v>
      </c>
      <c r="AY20" s="56">
        <f t="shared" si="32"/>
        <v>3346.56</v>
      </c>
      <c r="AZ20" s="57">
        <f t="shared" si="33"/>
        <v>42138.32976</v>
      </c>
      <c r="BA20" s="4">
        <v>503</v>
      </c>
      <c r="BB20" s="56">
        <f t="shared" si="34"/>
        <v>3380.16</v>
      </c>
      <c r="BC20" s="57">
        <f t="shared" si="35"/>
        <v>42561.40536</v>
      </c>
      <c r="BD20" s="5">
        <v>508</v>
      </c>
      <c r="BE20" s="56">
        <f t="shared" si="36"/>
        <v>3413.7599999999998</v>
      </c>
      <c r="BF20" s="57">
        <f t="shared" si="37"/>
        <v>42984.48096</v>
      </c>
    </row>
    <row r="21" spans="1:58" ht="45" customHeight="1">
      <c r="A21" s="32" t="s">
        <v>2</v>
      </c>
      <c r="B21" s="5">
        <v>525</v>
      </c>
      <c r="C21" s="56">
        <f t="shared" si="0"/>
        <v>3528</v>
      </c>
      <c r="D21" s="57">
        <f t="shared" si="1"/>
        <v>44422.938</v>
      </c>
      <c r="E21" s="5">
        <v>530</v>
      </c>
      <c r="F21" s="56">
        <f t="shared" si="2"/>
        <v>3561.6</v>
      </c>
      <c r="G21" s="57">
        <f t="shared" si="3"/>
        <v>44846.0136</v>
      </c>
      <c r="H21" s="5">
        <v>536</v>
      </c>
      <c r="I21" s="56">
        <f t="shared" si="4"/>
        <v>3601.92</v>
      </c>
      <c r="J21" s="57">
        <f t="shared" si="5"/>
        <v>45353.704320000004</v>
      </c>
      <c r="K21" s="4">
        <v>541</v>
      </c>
      <c r="L21" s="56">
        <f t="shared" si="6"/>
        <v>3635.52</v>
      </c>
      <c r="M21" s="57">
        <f t="shared" si="7"/>
        <v>45776.77991999999</v>
      </c>
      <c r="N21" s="5">
        <v>546</v>
      </c>
      <c r="O21" s="56">
        <f t="shared" si="8"/>
        <v>3669.12</v>
      </c>
      <c r="P21" s="57">
        <f t="shared" si="9"/>
        <v>46199.855520000005</v>
      </c>
      <c r="Q21" s="5">
        <v>552</v>
      </c>
      <c r="R21" s="56">
        <f t="shared" si="10"/>
        <v>3709.44</v>
      </c>
      <c r="S21" s="57">
        <f t="shared" si="11"/>
        <v>46707.546239999996</v>
      </c>
      <c r="T21" s="4">
        <v>557</v>
      </c>
      <c r="U21" s="56">
        <f t="shared" si="12"/>
        <v>3743.04</v>
      </c>
      <c r="V21" s="57">
        <f t="shared" si="13"/>
        <v>47130.62184</v>
      </c>
      <c r="W21" s="5">
        <v>563</v>
      </c>
      <c r="X21" s="56">
        <f t="shared" si="14"/>
        <v>3783.3599999999997</v>
      </c>
      <c r="Y21" s="57">
        <f t="shared" si="15"/>
        <v>47638.31256</v>
      </c>
      <c r="Z21" s="4">
        <v>568</v>
      </c>
      <c r="AA21" s="56">
        <f t="shared" si="16"/>
        <v>3816.96</v>
      </c>
      <c r="AB21" s="57">
        <f t="shared" si="17"/>
        <v>48061.38816</v>
      </c>
      <c r="AC21" s="4">
        <v>574</v>
      </c>
      <c r="AD21" s="56">
        <f t="shared" si="18"/>
        <v>3857.2799999999997</v>
      </c>
      <c r="AE21" s="57">
        <f t="shared" si="19"/>
        <v>48569.07888</v>
      </c>
      <c r="AF21" s="5">
        <v>580</v>
      </c>
      <c r="AG21" s="56">
        <f t="shared" si="20"/>
        <v>3897.6</v>
      </c>
      <c r="AH21" s="57">
        <f t="shared" si="21"/>
        <v>49076.7696</v>
      </c>
      <c r="AI21" s="5">
        <v>586</v>
      </c>
      <c r="AJ21" s="56">
        <f t="shared" si="22"/>
        <v>3937.92</v>
      </c>
      <c r="AK21" s="57">
        <f t="shared" si="23"/>
        <v>49584.46032</v>
      </c>
      <c r="AL21" s="4">
        <v>592</v>
      </c>
      <c r="AM21" s="56">
        <f t="shared" si="24"/>
        <v>3978.24</v>
      </c>
      <c r="AN21" s="57">
        <f t="shared" si="25"/>
        <v>50092.15104</v>
      </c>
      <c r="AO21" s="5">
        <v>597</v>
      </c>
      <c r="AP21" s="56">
        <f t="shared" si="26"/>
        <v>4011.8399999999997</v>
      </c>
      <c r="AQ21" s="57">
        <f t="shared" si="27"/>
        <v>50515.22663999999</v>
      </c>
      <c r="AR21" s="5">
        <v>603</v>
      </c>
      <c r="AS21" s="56">
        <f t="shared" si="28"/>
        <v>4052.16</v>
      </c>
      <c r="AT21" s="57">
        <f t="shared" si="29"/>
        <v>51022.91736</v>
      </c>
      <c r="AU21" s="4">
        <v>610</v>
      </c>
      <c r="AV21" s="56">
        <f t="shared" si="30"/>
        <v>4099.2</v>
      </c>
      <c r="AW21" s="57">
        <f t="shared" si="31"/>
        <v>51615.22319999999</v>
      </c>
      <c r="AX21" s="5">
        <v>616</v>
      </c>
      <c r="AY21" s="56">
        <f t="shared" si="32"/>
        <v>4139.5199999999995</v>
      </c>
      <c r="AZ21" s="57">
        <f t="shared" si="33"/>
        <v>52122.91392</v>
      </c>
      <c r="BA21" s="4">
        <v>622</v>
      </c>
      <c r="BB21" s="56">
        <f t="shared" si="34"/>
        <v>4179.84</v>
      </c>
      <c r="BC21" s="57">
        <f t="shared" si="35"/>
        <v>52630.604640000005</v>
      </c>
      <c r="BD21" s="5">
        <v>628</v>
      </c>
      <c r="BE21" s="56">
        <f t="shared" si="36"/>
        <v>4220.16</v>
      </c>
      <c r="BF21" s="57">
        <f t="shared" si="37"/>
        <v>53138.295360000004</v>
      </c>
    </row>
    <row r="22" spans="1:58" ht="45" customHeight="1">
      <c r="A22" s="32" t="s">
        <v>3</v>
      </c>
      <c r="B22" s="5">
        <v>710</v>
      </c>
      <c r="C22" s="56">
        <f t="shared" si="0"/>
        <v>4771.2</v>
      </c>
      <c r="D22" s="57">
        <f t="shared" si="1"/>
        <v>60076.7352</v>
      </c>
      <c r="E22" s="5">
        <v>717</v>
      </c>
      <c r="F22" s="56">
        <f t="shared" si="2"/>
        <v>4818.24</v>
      </c>
      <c r="G22" s="57">
        <f t="shared" si="3"/>
        <v>60669.04104</v>
      </c>
      <c r="H22" s="5">
        <v>724</v>
      </c>
      <c r="I22" s="56">
        <f t="shared" si="4"/>
        <v>4865.28</v>
      </c>
      <c r="J22" s="57">
        <f t="shared" si="5"/>
        <v>61261.346880000005</v>
      </c>
      <c r="K22" s="4">
        <v>732</v>
      </c>
      <c r="L22" s="56">
        <f t="shared" si="6"/>
        <v>4919.04</v>
      </c>
      <c r="M22" s="57">
        <f t="shared" si="7"/>
        <v>61938.26784</v>
      </c>
      <c r="N22" s="5">
        <v>739</v>
      </c>
      <c r="O22" s="56">
        <f t="shared" si="8"/>
        <v>4966.08</v>
      </c>
      <c r="P22" s="57">
        <f t="shared" si="9"/>
        <v>62530.57368</v>
      </c>
      <c r="Q22" s="5">
        <v>746</v>
      </c>
      <c r="R22" s="56">
        <f t="shared" si="10"/>
        <v>5013.12</v>
      </c>
      <c r="S22" s="57">
        <f t="shared" si="11"/>
        <v>63122.879519999995</v>
      </c>
      <c r="T22" s="4">
        <v>754</v>
      </c>
      <c r="U22" s="56">
        <f t="shared" si="12"/>
        <v>5066.88</v>
      </c>
      <c r="V22" s="57">
        <f t="shared" si="13"/>
        <v>63799.800480000005</v>
      </c>
      <c r="W22" s="5">
        <v>761</v>
      </c>
      <c r="X22" s="56">
        <f t="shared" si="14"/>
        <v>5113.92</v>
      </c>
      <c r="Y22" s="57">
        <f t="shared" si="15"/>
        <v>64392.10632</v>
      </c>
      <c r="Z22" s="4">
        <v>769</v>
      </c>
      <c r="AA22" s="56">
        <f t="shared" si="16"/>
        <v>5167.679999999999</v>
      </c>
      <c r="AB22" s="57">
        <f t="shared" si="17"/>
        <v>65069.027279999995</v>
      </c>
      <c r="AC22" s="4">
        <v>777</v>
      </c>
      <c r="AD22" s="56">
        <f t="shared" si="18"/>
        <v>5221.44</v>
      </c>
      <c r="AE22" s="57">
        <f t="shared" si="19"/>
        <v>65745.94824</v>
      </c>
      <c r="AF22" s="5">
        <v>784</v>
      </c>
      <c r="AG22" s="56">
        <f t="shared" si="20"/>
        <v>5268.48</v>
      </c>
      <c r="AH22" s="57">
        <f t="shared" si="21"/>
        <v>66338.25408</v>
      </c>
      <c r="AI22" s="5">
        <v>792</v>
      </c>
      <c r="AJ22" s="56">
        <f t="shared" si="22"/>
        <v>5322.24</v>
      </c>
      <c r="AK22" s="57">
        <f t="shared" si="23"/>
        <v>67015.17504</v>
      </c>
      <c r="AL22" s="4">
        <v>800</v>
      </c>
      <c r="AM22" s="56">
        <f t="shared" si="24"/>
        <v>5376</v>
      </c>
      <c r="AN22" s="57">
        <f t="shared" si="25"/>
        <v>67692.096</v>
      </c>
      <c r="AO22" s="5">
        <v>808</v>
      </c>
      <c r="AP22" s="56">
        <f t="shared" si="26"/>
        <v>5429.76</v>
      </c>
      <c r="AQ22" s="57">
        <f t="shared" si="27"/>
        <v>68369.01696000001</v>
      </c>
      <c r="AR22" s="5">
        <v>816</v>
      </c>
      <c r="AS22" s="56">
        <f t="shared" si="28"/>
        <v>5483.5199999999995</v>
      </c>
      <c r="AT22" s="57">
        <f t="shared" si="29"/>
        <v>69045.93792</v>
      </c>
      <c r="AU22" s="4">
        <v>824</v>
      </c>
      <c r="AV22" s="56">
        <f t="shared" si="30"/>
        <v>5537.28</v>
      </c>
      <c r="AW22" s="57">
        <f t="shared" si="31"/>
        <v>69722.85888</v>
      </c>
      <c r="AX22" s="5">
        <v>833</v>
      </c>
      <c r="AY22" s="56">
        <f t="shared" si="32"/>
        <v>5597.76</v>
      </c>
      <c r="AZ22" s="57">
        <f t="shared" si="33"/>
        <v>70484.39495999999</v>
      </c>
      <c r="BA22" s="4">
        <v>841</v>
      </c>
      <c r="BB22" s="56">
        <f t="shared" si="34"/>
        <v>5651.5199999999995</v>
      </c>
      <c r="BC22" s="57">
        <f t="shared" si="35"/>
        <v>71161.31592</v>
      </c>
      <c r="BD22" s="5">
        <v>849</v>
      </c>
      <c r="BE22" s="56">
        <f t="shared" si="36"/>
        <v>5705.28</v>
      </c>
      <c r="BF22" s="57">
        <f t="shared" si="37"/>
        <v>71838.23688</v>
      </c>
    </row>
    <row r="23" spans="1:58" ht="45" customHeight="1" thickBot="1">
      <c r="A23" s="33" t="s">
        <v>4</v>
      </c>
      <c r="B23" s="13">
        <v>760</v>
      </c>
      <c r="C23" s="58">
        <f t="shared" si="0"/>
        <v>5107.2</v>
      </c>
      <c r="D23" s="57">
        <f t="shared" si="1"/>
        <v>64307.491200000004</v>
      </c>
      <c r="E23" s="13">
        <v>768</v>
      </c>
      <c r="F23" s="58">
        <f t="shared" si="2"/>
        <v>5160.96</v>
      </c>
      <c r="G23" s="57">
        <f t="shared" si="3"/>
        <v>64984.41216</v>
      </c>
      <c r="H23" s="13">
        <v>775</v>
      </c>
      <c r="I23" s="58">
        <f t="shared" si="4"/>
        <v>5208</v>
      </c>
      <c r="J23" s="57">
        <f t="shared" si="5"/>
        <v>65576.718</v>
      </c>
      <c r="K23" s="12">
        <v>783</v>
      </c>
      <c r="L23" s="58">
        <f t="shared" si="6"/>
        <v>5261.76</v>
      </c>
      <c r="M23" s="57">
        <f t="shared" si="7"/>
        <v>66253.63896000001</v>
      </c>
      <c r="N23" s="13">
        <v>791</v>
      </c>
      <c r="O23" s="58">
        <f t="shared" si="8"/>
        <v>5315.5199999999995</v>
      </c>
      <c r="P23" s="57">
        <f t="shared" si="9"/>
        <v>66930.55992</v>
      </c>
      <c r="Q23" s="13">
        <v>799</v>
      </c>
      <c r="R23" s="58">
        <f t="shared" si="10"/>
        <v>5369.28</v>
      </c>
      <c r="S23" s="57">
        <f t="shared" si="11"/>
        <v>67607.48088</v>
      </c>
      <c r="T23" s="12">
        <v>807</v>
      </c>
      <c r="U23" s="58">
        <f t="shared" si="12"/>
        <v>5423.04</v>
      </c>
      <c r="V23" s="57">
        <f t="shared" si="13"/>
        <v>68284.40184</v>
      </c>
      <c r="W23" s="13">
        <v>815</v>
      </c>
      <c r="X23" s="58">
        <f t="shared" si="14"/>
        <v>5476.8</v>
      </c>
      <c r="Y23" s="57">
        <f t="shared" si="15"/>
        <v>68961.32280000001</v>
      </c>
      <c r="Z23" s="12">
        <v>823</v>
      </c>
      <c r="AA23" s="58">
        <f t="shared" si="16"/>
        <v>5530.5599999999995</v>
      </c>
      <c r="AB23" s="57">
        <f t="shared" si="17"/>
        <v>69638.24376</v>
      </c>
      <c r="AC23" s="12">
        <v>831</v>
      </c>
      <c r="AD23" s="58">
        <f t="shared" si="18"/>
        <v>5584.32</v>
      </c>
      <c r="AE23" s="57">
        <f t="shared" si="19"/>
        <v>70315.16471999999</v>
      </c>
      <c r="AF23" s="13">
        <v>840</v>
      </c>
      <c r="AG23" s="58">
        <f t="shared" si="20"/>
        <v>5644.8</v>
      </c>
      <c r="AH23" s="57">
        <f t="shared" si="21"/>
        <v>71076.7008</v>
      </c>
      <c r="AI23" s="13">
        <v>848</v>
      </c>
      <c r="AJ23" s="58">
        <f t="shared" si="22"/>
        <v>5698.5599999999995</v>
      </c>
      <c r="AK23" s="57">
        <f t="shared" si="23"/>
        <v>71753.62176000001</v>
      </c>
      <c r="AL23" s="12">
        <v>856</v>
      </c>
      <c r="AM23" s="58">
        <f t="shared" si="24"/>
        <v>5752.32</v>
      </c>
      <c r="AN23" s="57">
        <f t="shared" si="25"/>
        <v>72430.54272</v>
      </c>
      <c r="AO23" s="13">
        <v>865</v>
      </c>
      <c r="AP23" s="58">
        <f t="shared" si="26"/>
        <v>5812.8</v>
      </c>
      <c r="AQ23" s="57">
        <f t="shared" si="27"/>
        <v>73192.07880000002</v>
      </c>
      <c r="AR23" s="13">
        <v>874</v>
      </c>
      <c r="AS23" s="58">
        <f t="shared" si="28"/>
        <v>5873.28</v>
      </c>
      <c r="AT23" s="57">
        <f t="shared" si="29"/>
        <v>73953.61488000001</v>
      </c>
      <c r="AU23" s="12">
        <v>882</v>
      </c>
      <c r="AV23" s="58">
        <f t="shared" si="30"/>
        <v>5927.04</v>
      </c>
      <c r="AW23" s="57">
        <f t="shared" si="31"/>
        <v>74630.53584</v>
      </c>
      <c r="AX23" s="13">
        <v>891</v>
      </c>
      <c r="AY23" s="58">
        <f t="shared" si="32"/>
        <v>5987.5199999999995</v>
      </c>
      <c r="AZ23" s="57">
        <f t="shared" si="33"/>
        <v>75392.07192</v>
      </c>
      <c r="BA23" s="12">
        <v>900</v>
      </c>
      <c r="BB23" s="58">
        <f t="shared" si="34"/>
        <v>6048</v>
      </c>
      <c r="BC23" s="57">
        <f t="shared" si="35"/>
        <v>76153.60800000001</v>
      </c>
      <c r="BD23" s="13">
        <v>909</v>
      </c>
      <c r="BE23" s="58">
        <f t="shared" si="36"/>
        <v>6108.48</v>
      </c>
      <c r="BF23" s="57">
        <f t="shared" si="37"/>
        <v>76915.14407999998</v>
      </c>
    </row>
    <row r="24" spans="1:58" s="15" customFormat="1" ht="12.75" customHeight="1">
      <c r="A24" s="6"/>
      <c r="B24" s="6"/>
      <c r="C24" s="17"/>
      <c r="D24" s="18"/>
      <c r="E24" s="6"/>
      <c r="F24" s="17"/>
      <c r="G24" s="18"/>
      <c r="H24" s="6"/>
      <c r="I24" s="17"/>
      <c r="J24" s="18"/>
      <c r="K24" s="6"/>
      <c r="L24" s="17"/>
      <c r="M24" s="18"/>
      <c r="N24" s="6"/>
      <c r="O24" s="17"/>
      <c r="P24" s="18"/>
      <c r="Q24" s="6"/>
      <c r="R24" s="17"/>
      <c r="S24" s="18"/>
      <c r="T24" s="6"/>
      <c r="U24" s="17"/>
      <c r="V24" s="18"/>
      <c r="W24" s="6"/>
      <c r="X24" s="17"/>
      <c r="Y24" s="18"/>
      <c r="Z24" s="6"/>
      <c r="AA24" s="17"/>
      <c r="AB24" s="18"/>
      <c r="AC24" s="6"/>
      <c r="AD24" s="17"/>
      <c r="AE24" s="18"/>
      <c r="AF24" s="6"/>
      <c r="AG24" s="17"/>
      <c r="AH24" s="18"/>
      <c r="AI24" s="6"/>
      <c r="AJ24" s="17"/>
      <c r="AK24" s="18"/>
      <c r="AL24" s="6"/>
      <c r="AM24" s="17"/>
      <c r="AN24" s="18"/>
      <c r="AO24" s="6"/>
      <c r="AP24" s="17"/>
      <c r="AQ24" s="18"/>
      <c r="AR24" s="6"/>
      <c r="AS24" s="17"/>
      <c r="AT24" s="18"/>
      <c r="AU24" s="6"/>
      <c r="AV24" s="17"/>
      <c r="AW24" s="18"/>
      <c r="AX24" s="6"/>
      <c r="AY24" s="17"/>
      <c r="AZ24" s="18"/>
      <c r="BA24" s="6"/>
      <c r="BB24" s="17"/>
      <c r="BC24" s="18"/>
      <c r="BD24" s="6"/>
      <c r="BE24" s="17"/>
      <c r="BF24" s="18"/>
    </row>
    <row r="25" ht="12.75" customHeight="1">
      <c r="A25" s="1">
        <v>6.66</v>
      </c>
    </row>
    <row r="26" ht="12.75" customHeight="1">
      <c r="A26" s="1">
        <v>6.72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64">
    <mergeCell ref="AL2:AT2"/>
    <mergeCell ref="AL3:AT3"/>
    <mergeCell ref="T12:AB12"/>
    <mergeCell ref="T2:AB2"/>
    <mergeCell ref="T3:AB3"/>
    <mergeCell ref="AC2:AK2"/>
    <mergeCell ref="AC3:AK3"/>
    <mergeCell ref="AL12:AT12"/>
    <mergeCell ref="W5:Y5"/>
    <mergeCell ref="AR5:AT5"/>
    <mergeCell ref="BD5:BF5"/>
    <mergeCell ref="A5:A6"/>
    <mergeCell ref="AU2:BF2"/>
    <mergeCell ref="AU3:BF3"/>
    <mergeCell ref="B5:D5"/>
    <mergeCell ref="E5:G5"/>
    <mergeCell ref="H5:J5"/>
    <mergeCell ref="K5:M5"/>
    <mergeCell ref="AL5:AN5"/>
    <mergeCell ref="AO5:AQ5"/>
    <mergeCell ref="AL13:AT13"/>
    <mergeCell ref="B12:J12"/>
    <mergeCell ref="K12:S12"/>
    <mergeCell ref="T13:AB13"/>
    <mergeCell ref="AC12:AK12"/>
    <mergeCell ref="AC13:AK13"/>
    <mergeCell ref="AU12:BF12"/>
    <mergeCell ref="AU13:BF13"/>
    <mergeCell ref="BD15:BF15"/>
    <mergeCell ref="AI15:AK15"/>
    <mergeCell ref="AL15:AN15"/>
    <mergeCell ref="AO15:AQ15"/>
    <mergeCell ref="AR15:AT15"/>
    <mergeCell ref="AU15:AW15"/>
    <mergeCell ref="AX15:AZ15"/>
    <mergeCell ref="BA15:BC15"/>
    <mergeCell ref="W15:Y15"/>
    <mergeCell ref="Z15:AB15"/>
    <mergeCell ref="AC15:AE15"/>
    <mergeCell ref="AF15:AH15"/>
    <mergeCell ref="N15:P15"/>
    <mergeCell ref="Q15:S15"/>
    <mergeCell ref="T15:V15"/>
    <mergeCell ref="B13:J13"/>
    <mergeCell ref="K13:S13"/>
    <mergeCell ref="B15:D15"/>
    <mergeCell ref="E15:G15"/>
    <mergeCell ref="H15:J15"/>
    <mergeCell ref="K15:M15"/>
    <mergeCell ref="AU5:AW5"/>
    <mergeCell ref="Z5:AB5"/>
    <mergeCell ref="AC5:AE5"/>
    <mergeCell ref="AF5:AH5"/>
    <mergeCell ref="AI5:AK5"/>
    <mergeCell ref="A15:A16"/>
    <mergeCell ref="AX5:AZ5"/>
    <mergeCell ref="BA5:BC5"/>
    <mergeCell ref="B2:J2"/>
    <mergeCell ref="B3:J3"/>
    <mergeCell ref="K2:S2"/>
    <mergeCell ref="K3:S3"/>
    <mergeCell ref="N5:P5"/>
    <mergeCell ref="Q5:S5"/>
    <mergeCell ref="T5:V5"/>
  </mergeCells>
  <printOptions horizontalCentered="1" verticalCentered="1"/>
  <pageMargins left="0" right="0" top="0" bottom="0" header="0.5118110236220472" footer="0.5118110236220472"/>
  <pageSetup orientation="landscape" pageOrder="overThenDown" paperSize="9" r:id="rId1"/>
  <headerFooter alignWithMargins="0">
    <oddFooter>&amp;L&amp;C&amp;"Times New Roman,Normal"&amp;10Page &amp;P&amp;R</oddFooter>
  </headerFooter>
  <rowBreaks count="1" manualBreakCount="1">
    <brk id="11" max="255" man="1"/>
  </rowBreaks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DW19"/>
  <sheetViews>
    <sheetView showGridLines="0" workbookViewId="0" topLeftCell="CP1">
      <selection activeCell="CD2" sqref="CD2:CR2"/>
    </sheetView>
  </sheetViews>
  <sheetFormatPr defaultColWidth="11.00390625" defaultRowHeight="12"/>
  <cols>
    <col min="1" max="1" width="6.25390625" style="0" customWidth="1"/>
    <col min="2" max="2" width="5.125" style="0" customWidth="1"/>
    <col min="3" max="3" width="7.75390625" style="0" customWidth="1"/>
    <col min="4" max="4" width="7.875" style="0" customWidth="1"/>
    <col min="5" max="5" width="9.25390625" style="0" customWidth="1"/>
    <col min="6" max="6" width="5.125" style="0" customWidth="1"/>
    <col min="7" max="7" width="7.75390625" style="0" customWidth="1"/>
    <col min="8" max="8" width="7.875" style="0" customWidth="1"/>
    <col min="9" max="9" width="9.00390625" style="0" customWidth="1"/>
    <col min="10" max="10" width="5.125" style="0" customWidth="1"/>
    <col min="11" max="11" width="7.75390625" style="0" customWidth="1"/>
    <col min="12" max="12" width="7.875" style="0" customWidth="1"/>
    <col min="13" max="13" width="9.75390625" style="0" customWidth="1"/>
    <col min="14" max="14" width="5.125" style="0" customWidth="1"/>
    <col min="15" max="15" width="7.75390625" style="0" customWidth="1"/>
    <col min="16" max="16" width="7.875" style="0" customWidth="1"/>
    <col min="17" max="17" width="8.25390625" style="0" customWidth="1"/>
    <col min="18" max="18" width="5.125" style="0" customWidth="1"/>
    <col min="19" max="19" width="7.75390625" style="0" customWidth="1"/>
    <col min="20" max="20" width="7.875" style="0" customWidth="1"/>
    <col min="21" max="21" width="8.875" style="0" customWidth="1"/>
    <col min="22" max="22" width="5.125" style="0" customWidth="1"/>
    <col min="23" max="23" width="7.75390625" style="0" customWidth="1"/>
    <col min="24" max="24" width="7.875" style="0" customWidth="1"/>
    <col min="25" max="25" width="7.625" style="0" customWidth="1"/>
    <col min="26" max="26" width="5.125" style="0" customWidth="1"/>
    <col min="27" max="27" width="7.75390625" style="0" customWidth="1"/>
    <col min="28" max="28" width="7.875" style="0" customWidth="1"/>
    <col min="29" max="29" width="9.25390625" style="0" customWidth="1"/>
    <col min="30" max="30" width="5.125" style="0" customWidth="1"/>
    <col min="31" max="31" width="7.75390625" style="0" customWidth="1"/>
    <col min="32" max="32" width="7.875" style="0" customWidth="1"/>
    <col min="33" max="33" width="9.375" style="0" customWidth="1"/>
    <col min="34" max="34" width="5.125" style="0" customWidth="1"/>
    <col min="35" max="35" width="7.75390625" style="0" customWidth="1"/>
    <col min="36" max="36" width="7.875" style="0" customWidth="1"/>
    <col min="37" max="37" width="9.125" style="0" customWidth="1"/>
    <col min="38" max="38" width="5.125" style="0" customWidth="1"/>
    <col min="39" max="39" width="7.75390625" style="0" customWidth="1"/>
    <col min="40" max="40" width="7.875" style="0" customWidth="1"/>
    <col min="41" max="41" width="9.00390625" style="0" customWidth="1"/>
    <col min="42" max="42" width="5.125" style="0" customWidth="1"/>
    <col min="43" max="43" width="7.75390625" style="0" customWidth="1"/>
    <col min="44" max="44" width="7.875" style="0" customWidth="1"/>
    <col min="45" max="45" width="9.125" style="0" customWidth="1"/>
    <col min="46" max="46" width="5.125" style="0" customWidth="1"/>
    <col min="47" max="47" width="7.75390625" style="0" customWidth="1"/>
    <col min="48" max="48" width="7.875" style="0" customWidth="1"/>
    <col min="49" max="49" width="7.25390625" style="0" customWidth="1"/>
    <col min="50" max="50" width="5.125" style="0" customWidth="1"/>
    <col min="51" max="51" width="7.75390625" style="0" customWidth="1"/>
    <col min="52" max="52" width="7.875" style="0" customWidth="1"/>
    <col min="53" max="53" width="7.625" style="0" customWidth="1"/>
    <col min="54" max="54" width="5.125" style="0" customWidth="1"/>
    <col min="55" max="55" width="7.75390625" style="0" customWidth="1"/>
    <col min="56" max="56" width="7.875" style="0" customWidth="1"/>
    <col min="57" max="57" width="9.00390625" style="0" customWidth="1"/>
    <col min="58" max="58" width="5.125" style="0" customWidth="1"/>
    <col min="59" max="59" width="7.75390625" style="0" customWidth="1"/>
    <col min="60" max="60" width="7.875" style="0" customWidth="1"/>
    <col min="61" max="61" width="8.25390625" style="0" customWidth="1"/>
    <col min="62" max="62" width="5.125" style="0" customWidth="1"/>
    <col min="63" max="63" width="7.75390625" style="0" customWidth="1"/>
    <col min="64" max="64" width="7.875" style="0" customWidth="1"/>
    <col min="65" max="65" width="8.875" style="0" customWidth="1"/>
    <col min="66" max="66" width="5.125" style="0" customWidth="1"/>
    <col min="67" max="67" width="7.75390625" style="0" customWidth="1"/>
    <col min="68" max="68" width="7.875" style="0" customWidth="1"/>
    <col min="69" max="69" width="9.375" style="0" customWidth="1"/>
    <col min="70" max="70" width="5.125" style="0" customWidth="1"/>
    <col min="71" max="71" width="7.75390625" style="0" customWidth="1"/>
    <col min="72" max="72" width="7.875" style="0" customWidth="1"/>
    <col min="73" max="73" width="8.25390625" style="0" customWidth="1"/>
    <col min="74" max="74" width="5.125" style="0" customWidth="1"/>
    <col min="75" max="75" width="7.75390625" style="0" customWidth="1"/>
    <col min="76" max="76" width="7.875" style="0" customWidth="1"/>
    <col min="77" max="77" width="9.125" style="0" customWidth="1"/>
    <col min="78" max="78" width="5.125" style="0" customWidth="1"/>
    <col min="79" max="79" width="7.75390625" style="0" customWidth="1"/>
    <col min="80" max="80" width="7.875" style="0" customWidth="1"/>
    <col min="81" max="81" width="8.375" style="0" customWidth="1"/>
    <col min="82" max="82" width="5.125" style="0" customWidth="1"/>
    <col min="83" max="83" width="7.75390625" style="0" customWidth="1"/>
    <col min="84" max="84" width="7.875" style="0" customWidth="1"/>
    <col min="85" max="85" width="8.125" style="0" customWidth="1"/>
    <col min="86" max="86" width="5.125" style="0" customWidth="1"/>
    <col min="87" max="87" width="7.75390625" style="0" customWidth="1"/>
    <col min="88" max="88" width="7.875" style="0" customWidth="1"/>
    <col min="89" max="89" width="8.875" style="0" customWidth="1"/>
    <col min="90" max="90" width="5.125" style="0" customWidth="1"/>
    <col min="91" max="91" width="7.75390625" style="0" customWidth="1"/>
    <col min="92" max="92" width="7.875" style="0" customWidth="1"/>
    <col min="93" max="93" width="10.125" style="0" customWidth="1"/>
    <col min="94" max="94" width="5.125" style="0" customWidth="1"/>
    <col min="95" max="95" width="7.75390625" style="0" customWidth="1"/>
    <col min="96" max="96" width="7.875" style="0" customWidth="1"/>
    <col min="97" max="97" width="9.625" style="0" customWidth="1"/>
    <col min="98" max="98" width="5.125" style="0" customWidth="1"/>
    <col min="99" max="99" width="7.75390625" style="0" customWidth="1"/>
    <col min="100" max="100" width="7.875" style="0" customWidth="1"/>
    <col min="101" max="101" width="8.00390625" style="0" customWidth="1"/>
    <col min="102" max="102" width="5.125" style="0" customWidth="1"/>
    <col min="103" max="103" width="7.75390625" style="0" customWidth="1"/>
    <col min="104" max="104" width="7.875" style="0" customWidth="1"/>
    <col min="105" max="105" width="8.625" style="0" customWidth="1"/>
    <col min="106" max="106" width="5.125" style="0" customWidth="1"/>
    <col min="107" max="107" width="7.75390625" style="0" customWidth="1"/>
    <col min="108" max="108" width="7.875" style="0" customWidth="1"/>
    <col min="109" max="109" width="10.25390625" style="0" customWidth="1"/>
    <col min="110" max="110" width="5.125" style="0" customWidth="1"/>
    <col min="111" max="111" width="7.75390625" style="0" customWidth="1"/>
    <col min="112" max="112" width="7.875" style="0" customWidth="1"/>
    <col min="113" max="113" width="10.00390625" style="0" customWidth="1"/>
    <col min="114" max="114" width="5.125" style="0" customWidth="1"/>
    <col min="115" max="115" width="7.75390625" style="0" customWidth="1"/>
    <col min="116" max="116" width="7.875" style="0" customWidth="1"/>
    <col min="117" max="117" width="10.00390625" style="0" customWidth="1"/>
    <col min="118" max="118" width="5.125" style="0" customWidth="1"/>
    <col min="119" max="119" width="7.75390625" style="0" customWidth="1"/>
    <col min="120" max="120" width="7.875" style="0" customWidth="1"/>
    <col min="121" max="121" width="8.25390625" style="0" customWidth="1"/>
    <col min="122" max="122" width="5.125" style="0" customWidth="1"/>
    <col min="123" max="123" width="7.75390625" style="0" customWidth="1"/>
    <col min="124" max="124" width="9.25390625" style="0" customWidth="1"/>
    <col min="125" max="125" width="9.75390625" style="0" customWidth="1"/>
  </cols>
  <sheetData>
    <row r="1" spans="1:127" ht="24" customHeight="1" thickTop="1">
      <c r="A1" s="46"/>
      <c r="B1" s="107" t="s">
        <v>90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67"/>
      <c r="R1" s="107" t="str">
        <f>$B$1</f>
        <v>Grille CCU Filière Soignante - Déroulement de Carrière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9"/>
      <c r="AG1" s="67"/>
      <c r="AH1" s="107" t="str">
        <f>$B$1</f>
        <v>Grille CCU Filière Soignante - Déroulement de Carrière</v>
      </c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9"/>
      <c r="AW1" s="67"/>
      <c r="AX1" s="107" t="str">
        <f>$B$1</f>
        <v>Grille CCU Filière Soignante - Déroulement de Carrière</v>
      </c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9"/>
      <c r="BM1" s="67"/>
      <c r="BN1" s="107" t="str">
        <f>$B$1</f>
        <v>Grille CCU Filière Soignante - Déroulement de Carrière</v>
      </c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9"/>
      <c r="CC1" s="67"/>
      <c r="CD1" s="107" t="str">
        <f>$B$1</f>
        <v>Grille CCU Filière Soignante - Déroulement de Carrière</v>
      </c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9"/>
      <c r="CS1" s="67"/>
      <c r="CT1" s="107" t="str">
        <f>$B$1</f>
        <v>Grille CCU Filière Soignante - Déroulement de Carrière</v>
      </c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9"/>
      <c r="DI1" s="67"/>
      <c r="DJ1" s="107" t="str">
        <f>$B$1</f>
        <v>Grille CCU Filière Soignante - Déroulement de Carrière</v>
      </c>
      <c r="DK1" s="108"/>
      <c r="DL1" s="108"/>
      <c r="DM1" s="108"/>
      <c r="DN1" s="108"/>
      <c r="DO1" s="108"/>
      <c r="DP1" s="108"/>
      <c r="DQ1" s="108"/>
      <c r="DR1" s="108"/>
      <c r="DS1" s="108"/>
      <c r="DT1" s="109"/>
      <c r="DU1" s="46"/>
      <c r="DV1" s="46"/>
      <c r="DW1" s="46"/>
    </row>
    <row r="2" spans="1:127" ht="31.5" customHeight="1" thickBot="1">
      <c r="A2" s="8"/>
      <c r="B2" s="116" t="s">
        <v>91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66"/>
      <c r="R2" s="89" t="str">
        <f>$B$2</f>
        <v>ATTENTION RECOMMANDATION PATRONALE AU 1er juillet 2007 Valeur du Point
6,80 €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/>
      <c r="AG2" s="66"/>
      <c r="AH2" s="89" t="str">
        <f>$B$2</f>
        <v>ATTENTION RECOMMANDATION PATRONALE AU 1er juillet 2007 Valeur du Point
6,80 €</v>
      </c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1"/>
      <c r="AW2" s="66"/>
      <c r="AX2" s="89" t="str">
        <f>$B$2</f>
        <v>ATTENTION RECOMMANDATION PATRONALE AU 1er juillet 2007 Valeur du Point
6,80 €</v>
      </c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1"/>
      <c r="BM2" s="66"/>
      <c r="BN2" s="89" t="str">
        <f>$B$2</f>
        <v>ATTENTION RECOMMANDATION PATRONALE AU 1er juillet 2007 Valeur du Point
6,80 €</v>
      </c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1"/>
      <c r="CC2" s="66"/>
      <c r="CD2" s="89" t="str">
        <f>$B$2</f>
        <v>ATTENTION RECOMMANDATION PATRONALE AU 1er juillet 2007 Valeur du Point
6,80 €</v>
      </c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1"/>
      <c r="CS2" s="66"/>
      <c r="CT2" s="89" t="str">
        <f>$B$2</f>
        <v>ATTENTION RECOMMANDATION PATRONALE AU 1er juillet 2007 Valeur du Point
6,80 €</v>
      </c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1"/>
      <c r="DI2" s="66"/>
      <c r="DJ2" s="89" t="str">
        <f>$B$2</f>
        <v>ATTENTION RECOMMANDATION PATRONALE AU 1er juillet 2007 Valeur du Point
6,80 €</v>
      </c>
      <c r="DK2" s="90"/>
      <c r="DL2" s="90"/>
      <c r="DM2" s="90"/>
      <c r="DN2" s="90"/>
      <c r="DO2" s="90"/>
      <c r="DP2" s="90"/>
      <c r="DQ2" s="90"/>
      <c r="DR2" s="90"/>
      <c r="DS2" s="90"/>
      <c r="DT2" s="91"/>
      <c r="DU2" s="47"/>
      <c r="DV2" s="47"/>
      <c r="DW2" s="47"/>
    </row>
    <row r="3" spans="1:125" s="16" customFormat="1" ht="31.5" customHeight="1" thickBot="1" thickTop="1">
      <c r="A3" s="114" t="s">
        <v>83</v>
      </c>
      <c r="B3" s="110" t="s">
        <v>33</v>
      </c>
      <c r="C3" s="111"/>
      <c r="D3" s="112"/>
      <c r="E3" s="71"/>
      <c r="F3" s="110" t="s">
        <v>34</v>
      </c>
      <c r="G3" s="111"/>
      <c r="H3" s="112"/>
      <c r="I3" s="71"/>
      <c r="J3" s="110" t="s">
        <v>35</v>
      </c>
      <c r="K3" s="111"/>
      <c r="L3" s="112"/>
      <c r="M3" s="71"/>
      <c r="N3" s="110" t="s">
        <v>36</v>
      </c>
      <c r="O3" s="111"/>
      <c r="P3" s="112"/>
      <c r="Q3" s="71"/>
      <c r="R3" s="110" t="s">
        <v>37</v>
      </c>
      <c r="S3" s="111"/>
      <c r="T3" s="112"/>
      <c r="U3" s="71"/>
      <c r="V3" s="110" t="s">
        <v>38</v>
      </c>
      <c r="W3" s="111"/>
      <c r="X3" s="113"/>
      <c r="Y3" s="72"/>
      <c r="Z3" s="110" t="s">
        <v>39</v>
      </c>
      <c r="AA3" s="111"/>
      <c r="AB3" s="112"/>
      <c r="AC3" s="71"/>
      <c r="AD3" s="110" t="s">
        <v>40</v>
      </c>
      <c r="AE3" s="111"/>
      <c r="AF3" s="112"/>
      <c r="AG3" s="71"/>
      <c r="AH3" s="110" t="s">
        <v>41</v>
      </c>
      <c r="AI3" s="111"/>
      <c r="AJ3" s="112"/>
      <c r="AK3" s="71"/>
      <c r="AL3" s="110" t="s">
        <v>42</v>
      </c>
      <c r="AM3" s="111"/>
      <c r="AN3" s="112"/>
      <c r="AO3" s="71"/>
      <c r="AP3" s="110" t="s">
        <v>43</v>
      </c>
      <c r="AQ3" s="111"/>
      <c r="AR3" s="112"/>
      <c r="AS3" s="71"/>
      <c r="AT3" s="110" t="s">
        <v>44</v>
      </c>
      <c r="AU3" s="111"/>
      <c r="AV3" s="112"/>
      <c r="AW3" s="71"/>
      <c r="AX3" s="110" t="s">
        <v>45</v>
      </c>
      <c r="AY3" s="111"/>
      <c r="AZ3" s="112"/>
      <c r="BA3" s="71"/>
      <c r="BB3" s="110" t="s">
        <v>46</v>
      </c>
      <c r="BC3" s="111"/>
      <c r="BD3" s="112"/>
      <c r="BE3" s="71"/>
      <c r="BF3" s="110" t="s">
        <v>47</v>
      </c>
      <c r="BG3" s="111"/>
      <c r="BH3" s="112"/>
      <c r="BI3" s="71"/>
      <c r="BJ3" s="110" t="s">
        <v>48</v>
      </c>
      <c r="BK3" s="111"/>
      <c r="BL3" s="112"/>
      <c r="BM3" s="71"/>
      <c r="BN3" s="110" t="s">
        <v>49</v>
      </c>
      <c r="BO3" s="111"/>
      <c r="BP3" s="112"/>
      <c r="BQ3" s="71"/>
      <c r="BR3" s="110" t="s">
        <v>50</v>
      </c>
      <c r="BS3" s="111"/>
      <c r="BT3" s="112"/>
      <c r="BU3" s="71"/>
      <c r="BV3" s="110" t="s">
        <v>51</v>
      </c>
      <c r="BW3" s="111"/>
      <c r="BX3" s="112"/>
      <c r="BY3" s="71"/>
      <c r="BZ3" s="110" t="s">
        <v>52</v>
      </c>
      <c r="CA3" s="111"/>
      <c r="CB3" s="112"/>
      <c r="CC3" s="71"/>
      <c r="CD3" s="110" t="s">
        <v>53</v>
      </c>
      <c r="CE3" s="111"/>
      <c r="CF3" s="112"/>
      <c r="CG3" s="71"/>
      <c r="CH3" s="110" t="s">
        <v>54</v>
      </c>
      <c r="CI3" s="111"/>
      <c r="CJ3" s="112"/>
      <c r="CK3" s="71"/>
      <c r="CL3" s="110" t="s">
        <v>55</v>
      </c>
      <c r="CM3" s="111"/>
      <c r="CN3" s="112"/>
      <c r="CO3" s="71"/>
      <c r="CP3" s="110" t="s">
        <v>56</v>
      </c>
      <c r="CQ3" s="111"/>
      <c r="CR3" s="112"/>
      <c r="CS3" s="71"/>
      <c r="CT3" s="110" t="s">
        <v>57</v>
      </c>
      <c r="CU3" s="111"/>
      <c r="CV3" s="112"/>
      <c r="CW3" s="71"/>
      <c r="CX3" s="110" t="s">
        <v>58</v>
      </c>
      <c r="CY3" s="111"/>
      <c r="CZ3" s="112"/>
      <c r="DA3" s="71"/>
      <c r="DB3" s="110" t="s">
        <v>59</v>
      </c>
      <c r="DC3" s="111"/>
      <c r="DD3" s="112"/>
      <c r="DE3" s="71"/>
      <c r="DF3" s="110" t="s">
        <v>60</v>
      </c>
      <c r="DG3" s="111"/>
      <c r="DH3" s="112"/>
      <c r="DI3" s="71"/>
      <c r="DJ3" s="110" t="s">
        <v>61</v>
      </c>
      <c r="DK3" s="111"/>
      <c r="DL3" s="112"/>
      <c r="DM3" s="71"/>
      <c r="DN3" s="110" t="s">
        <v>62</v>
      </c>
      <c r="DO3" s="111"/>
      <c r="DP3" s="112"/>
      <c r="DQ3" s="71"/>
      <c r="DR3" s="110" t="s">
        <v>25</v>
      </c>
      <c r="DS3" s="111"/>
      <c r="DT3" s="113"/>
      <c r="DU3" s="74"/>
    </row>
    <row r="4" spans="1:125" s="16" customFormat="1" ht="31.5" customHeight="1" thickBot="1">
      <c r="A4" s="115"/>
      <c r="B4" s="42" t="s">
        <v>26</v>
      </c>
      <c r="C4" s="43" t="s">
        <v>86</v>
      </c>
      <c r="D4" s="44" t="s">
        <v>27</v>
      </c>
      <c r="E4" s="69" t="s">
        <v>89</v>
      </c>
      <c r="F4" s="42" t="s">
        <v>26</v>
      </c>
      <c r="G4" s="43" t="s">
        <v>86</v>
      </c>
      <c r="H4" s="44" t="s">
        <v>27</v>
      </c>
      <c r="I4" s="69" t="s">
        <v>89</v>
      </c>
      <c r="J4" s="42" t="s">
        <v>26</v>
      </c>
      <c r="K4" s="43" t="s">
        <v>86</v>
      </c>
      <c r="L4" s="44" t="s">
        <v>27</v>
      </c>
      <c r="M4" s="69" t="s">
        <v>89</v>
      </c>
      <c r="N4" s="42" t="s">
        <v>26</v>
      </c>
      <c r="O4" s="43" t="s">
        <v>86</v>
      </c>
      <c r="P4" s="44" t="s">
        <v>27</v>
      </c>
      <c r="Q4" s="69" t="s">
        <v>89</v>
      </c>
      <c r="R4" s="42" t="s">
        <v>26</v>
      </c>
      <c r="S4" s="43" t="s">
        <v>86</v>
      </c>
      <c r="T4" s="44" t="s">
        <v>27</v>
      </c>
      <c r="U4" s="69" t="s">
        <v>89</v>
      </c>
      <c r="V4" s="42" t="s">
        <v>26</v>
      </c>
      <c r="W4" s="43" t="s">
        <v>86</v>
      </c>
      <c r="X4" s="45" t="s">
        <v>27</v>
      </c>
      <c r="Y4" s="73" t="s">
        <v>89</v>
      </c>
      <c r="Z4" s="42" t="s">
        <v>26</v>
      </c>
      <c r="AA4" s="43" t="s">
        <v>86</v>
      </c>
      <c r="AB4" s="44" t="s">
        <v>27</v>
      </c>
      <c r="AC4" s="69" t="s">
        <v>89</v>
      </c>
      <c r="AD4" s="42" t="s">
        <v>26</v>
      </c>
      <c r="AE4" s="43" t="s">
        <v>86</v>
      </c>
      <c r="AF4" s="44" t="s">
        <v>27</v>
      </c>
      <c r="AG4" s="69" t="s">
        <v>89</v>
      </c>
      <c r="AH4" s="42" t="s">
        <v>26</v>
      </c>
      <c r="AI4" s="43" t="s">
        <v>86</v>
      </c>
      <c r="AJ4" s="44" t="s">
        <v>27</v>
      </c>
      <c r="AK4" s="69" t="s">
        <v>89</v>
      </c>
      <c r="AL4" s="42" t="s">
        <v>26</v>
      </c>
      <c r="AM4" s="43" t="s">
        <v>86</v>
      </c>
      <c r="AN4" s="44" t="s">
        <v>27</v>
      </c>
      <c r="AO4" s="69" t="s">
        <v>89</v>
      </c>
      <c r="AP4" s="42" t="s">
        <v>26</v>
      </c>
      <c r="AQ4" s="43" t="s">
        <v>86</v>
      </c>
      <c r="AR4" s="44" t="s">
        <v>27</v>
      </c>
      <c r="AS4" s="69" t="s">
        <v>89</v>
      </c>
      <c r="AT4" s="42" t="s">
        <v>26</v>
      </c>
      <c r="AU4" s="43" t="s">
        <v>86</v>
      </c>
      <c r="AV4" s="44" t="s">
        <v>27</v>
      </c>
      <c r="AW4" s="69" t="s">
        <v>89</v>
      </c>
      <c r="AX4" s="42" t="s">
        <v>26</v>
      </c>
      <c r="AY4" s="43" t="s">
        <v>86</v>
      </c>
      <c r="AZ4" s="44" t="s">
        <v>27</v>
      </c>
      <c r="BA4" s="69" t="s">
        <v>89</v>
      </c>
      <c r="BB4" s="42" t="s">
        <v>26</v>
      </c>
      <c r="BC4" s="43" t="s">
        <v>86</v>
      </c>
      <c r="BD4" s="44" t="s">
        <v>27</v>
      </c>
      <c r="BE4" s="69" t="s">
        <v>89</v>
      </c>
      <c r="BF4" s="42" t="s">
        <v>26</v>
      </c>
      <c r="BG4" s="43" t="s">
        <v>86</v>
      </c>
      <c r="BH4" s="44" t="s">
        <v>27</v>
      </c>
      <c r="BI4" s="69" t="s">
        <v>89</v>
      </c>
      <c r="BJ4" s="42" t="s">
        <v>26</v>
      </c>
      <c r="BK4" s="43" t="s">
        <v>86</v>
      </c>
      <c r="BL4" s="44" t="s">
        <v>27</v>
      </c>
      <c r="BM4" s="69" t="s">
        <v>89</v>
      </c>
      <c r="BN4" s="42" t="s">
        <v>26</v>
      </c>
      <c r="BO4" s="43" t="s">
        <v>86</v>
      </c>
      <c r="BP4" s="44" t="s">
        <v>27</v>
      </c>
      <c r="BQ4" s="69" t="s">
        <v>89</v>
      </c>
      <c r="BR4" s="42" t="s">
        <v>26</v>
      </c>
      <c r="BS4" s="43" t="s">
        <v>86</v>
      </c>
      <c r="BT4" s="44" t="s">
        <v>27</v>
      </c>
      <c r="BU4" s="69" t="s">
        <v>89</v>
      </c>
      <c r="BV4" s="42" t="s">
        <v>26</v>
      </c>
      <c r="BW4" s="43" t="s">
        <v>86</v>
      </c>
      <c r="BX4" s="44" t="s">
        <v>27</v>
      </c>
      <c r="BY4" s="69" t="s">
        <v>89</v>
      </c>
      <c r="BZ4" s="42" t="s">
        <v>26</v>
      </c>
      <c r="CA4" s="43" t="s">
        <v>86</v>
      </c>
      <c r="CB4" s="44" t="s">
        <v>27</v>
      </c>
      <c r="CC4" s="69" t="s">
        <v>89</v>
      </c>
      <c r="CD4" s="42" t="s">
        <v>26</v>
      </c>
      <c r="CE4" s="43" t="s">
        <v>86</v>
      </c>
      <c r="CF4" s="44" t="s">
        <v>27</v>
      </c>
      <c r="CG4" s="69" t="s">
        <v>89</v>
      </c>
      <c r="CH4" s="42" t="s">
        <v>26</v>
      </c>
      <c r="CI4" s="43" t="s">
        <v>86</v>
      </c>
      <c r="CJ4" s="44" t="s">
        <v>27</v>
      </c>
      <c r="CK4" s="69" t="s">
        <v>89</v>
      </c>
      <c r="CL4" s="42" t="s">
        <v>26</v>
      </c>
      <c r="CM4" s="43" t="s">
        <v>86</v>
      </c>
      <c r="CN4" s="44" t="s">
        <v>27</v>
      </c>
      <c r="CO4" s="69" t="s">
        <v>89</v>
      </c>
      <c r="CP4" s="42" t="s">
        <v>26</v>
      </c>
      <c r="CQ4" s="43" t="s">
        <v>86</v>
      </c>
      <c r="CR4" s="44" t="s">
        <v>27</v>
      </c>
      <c r="CS4" s="69" t="s">
        <v>89</v>
      </c>
      <c r="CT4" s="42" t="s">
        <v>26</v>
      </c>
      <c r="CU4" s="43" t="s">
        <v>86</v>
      </c>
      <c r="CV4" s="44" t="s">
        <v>27</v>
      </c>
      <c r="CW4" s="69" t="s">
        <v>89</v>
      </c>
      <c r="CX4" s="42" t="s">
        <v>26</v>
      </c>
      <c r="CY4" s="43" t="s">
        <v>86</v>
      </c>
      <c r="CZ4" s="44" t="s">
        <v>27</v>
      </c>
      <c r="DA4" s="69" t="s">
        <v>89</v>
      </c>
      <c r="DB4" s="42" t="s">
        <v>26</v>
      </c>
      <c r="DC4" s="43" t="s">
        <v>86</v>
      </c>
      <c r="DD4" s="44" t="s">
        <v>27</v>
      </c>
      <c r="DE4" s="69" t="s">
        <v>89</v>
      </c>
      <c r="DF4" s="42" t="s">
        <v>26</v>
      </c>
      <c r="DG4" s="43" t="s">
        <v>86</v>
      </c>
      <c r="DH4" s="44" t="s">
        <v>27</v>
      </c>
      <c r="DI4" s="69" t="s">
        <v>89</v>
      </c>
      <c r="DJ4" s="42" t="s">
        <v>26</v>
      </c>
      <c r="DK4" s="43" t="s">
        <v>86</v>
      </c>
      <c r="DL4" s="44" t="s">
        <v>27</v>
      </c>
      <c r="DM4" s="69" t="s">
        <v>89</v>
      </c>
      <c r="DN4" s="42" t="s">
        <v>26</v>
      </c>
      <c r="DO4" s="43" t="s">
        <v>86</v>
      </c>
      <c r="DP4" s="44" t="s">
        <v>27</v>
      </c>
      <c r="DQ4" s="69" t="s">
        <v>89</v>
      </c>
      <c r="DR4" s="42" t="s">
        <v>26</v>
      </c>
      <c r="DS4" s="43" t="s">
        <v>86</v>
      </c>
      <c r="DT4" s="45" t="s">
        <v>27</v>
      </c>
      <c r="DU4" s="69" t="s">
        <v>89</v>
      </c>
    </row>
    <row r="5" spans="1:125" s="16" customFormat="1" ht="27.75" customHeight="1">
      <c r="A5" s="40" t="s">
        <v>63</v>
      </c>
      <c r="B5" s="41">
        <v>176</v>
      </c>
      <c r="C5" s="59">
        <f>B5*$A$19</f>
        <v>1196.8</v>
      </c>
      <c r="D5" s="60">
        <f aca="true" t="shared" si="0" ref="D5:D16">(B5*$A$18*6)+(B5*$A$19*6)+((B5*$A$18*6)+(B5*$A$19*6))*5.4%</f>
        <v>14981.30304</v>
      </c>
      <c r="E5" s="70">
        <f>D5/12</f>
        <v>1248.44192</v>
      </c>
      <c r="F5" s="41">
        <v>178</v>
      </c>
      <c r="G5" s="59">
        <f>F5*$A$19</f>
        <v>1210.3999999999999</v>
      </c>
      <c r="H5" s="60">
        <f aca="true" t="shared" si="1" ref="H5:H16">(F5*$A$18*6)+(F5*$A$19*6)+((F5*$A$18*6)+(F5*$A$19*6))*5.4%</f>
        <v>15151.545119999999</v>
      </c>
      <c r="I5" s="70">
        <f>H5/12</f>
        <v>1262.6287599999998</v>
      </c>
      <c r="J5" s="41">
        <v>180</v>
      </c>
      <c r="K5" s="59">
        <f>J5*$A$19</f>
        <v>1224</v>
      </c>
      <c r="L5" s="60">
        <f>(J5*$A$18*6)+(J5*$A$19*6)+((J5*$A$18*6)+(J5*$A$19*6))*5%</f>
        <v>15263.64</v>
      </c>
      <c r="M5" s="70">
        <f>L5/12</f>
        <v>1271.97</v>
      </c>
      <c r="N5" s="41">
        <v>181</v>
      </c>
      <c r="O5" s="59">
        <f>N5*$A$19</f>
        <v>1230.8</v>
      </c>
      <c r="P5" s="60">
        <f aca="true" t="shared" si="2" ref="P5:P16">(N5*$A$18*6)+(N5*$A$19*6)+((N5*$A$18*6)+(N5*$A$19*6))*5.4%</f>
        <v>15406.908239999999</v>
      </c>
      <c r="Q5" s="70">
        <f>P5/12</f>
        <v>1283.9090199999998</v>
      </c>
      <c r="R5" s="41">
        <v>183</v>
      </c>
      <c r="S5" s="59">
        <f>R5*$A$19</f>
        <v>1244.3999999999999</v>
      </c>
      <c r="T5" s="60">
        <f aca="true" t="shared" si="3" ref="T5:T16">(R5*$A$18*6)+(R5*$A$19*6)+((R5*$A$18*6)+(R5*$A$19*6))*5.4%</f>
        <v>15577.15032</v>
      </c>
      <c r="U5" s="70">
        <f>T5/12</f>
        <v>1298.0958600000001</v>
      </c>
      <c r="V5" s="41">
        <v>185</v>
      </c>
      <c r="W5" s="59">
        <f>V5*$A$19</f>
        <v>1258</v>
      </c>
      <c r="X5" s="60">
        <f aca="true" t="shared" si="4" ref="X5:X16">(V5*$A$18*6)+(V5*$A$19*6)+((V5*$A$18*6)+(V5*$A$19*6))*5.4%</f>
        <v>15747.3924</v>
      </c>
      <c r="Y5" s="70">
        <f>X5/12</f>
        <v>1312.2827</v>
      </c>
      <c r="Z5" s="41">
        <v>187</v>
      </c>
      <c r="AA5" s="59">
        <f>Z5*$A$19</f>
        <v>1271.6</v>
      </c>
      <c r="AB5" s="60">
        <f aca="true" t="shared" si="5" ref="AB5:AB16">(Z5*$A$18*6)+(Z5*$A$19*6)+((Z5*$A$18*6)+(Z5*$A$19*6))*5.4%</f>
        <v>15917.634479999999</v>
      </c>
      <c r="AC5" s="70">
        <f>AB5/12</f>
        <v>1326.4695399999998</v>
      </c>
      <c r="AD5" s="41">
        <v>189</v>
      </c>
      <c r="AE5" s="59">
        <f>AD5*$A$19</f>
        <v>1285.2</v>
      </c>
      <c r="AF5" s="60">
        <f aca="true" t="shared" si="6" ref="AF5:AF15">(AD5*$A$18*6)+(AD5*$A$19*6)+((AD5*$A$18*6)+(AD5*$A$19*6))*5.4%</f>
        <v>16087.87656</v>
      </c>
      <c r="AG5" s="70">
        <f>AF5/12</f>
        <v>1340.6563800000001</v>
      </c>
      <c r="AH5" s="41">
        <v>191</v>
      </c>
      <c r="AI5" s="59">
        <f>AH5*$A$19</f>
        <v>1298.8</v>
      </c>
      <c r="AJ5" s="60">
        <f aca="true" t="shared" si="7" ref="AJ5:AJ16">(AH5*$A$18*6)+(AH5*$A$19*6)+((AH5*$A$18*6)+(AH5*$A$19*6))*5.4%</f>
        <v>16258.11864</v>
      </c>
      <c r="AK5" s="70">
        <f>AJ5/12</f>
        <v>1354.84322</v>
      </c>
      <c r="AL5" s="41">
        <v>192</v>
      </c>
      <c r="AM5" s="59">
        <f>AL5*$A$19</f>
        <v>1305.6</v>
      </c>
      <c r="AN5" s="60">
        <f aca="true" t="shared" si="8" ref="AN5:AN16">(AL5*$A$18*6)+(AL5*$A$19*6)+((AL5*$A$18*6)+(AL5*$A$19*6))*5.4%</f>
        <v>16343.239679999999</v>
      </c>
      <c r="AO5" s="70">
        <f>AN5/12</f>
        <v>1361.93664</v>
      </c>
      <c r="AP5" s="41">
        <v>194</v>
      </c>
      <c r="AQ5" s="59">
        <f>AP5*$A$19</f>
        <v>1319.2</v>
      </c>
      <c r="AR5" s="60">
        <f aca="true" t="shared" si="9" ref="AR5:AR15">(AP5*$A$18*6)+(AP5*$A$19*6)+((AP5*$A$18*6)+(AP5*$A$19*6))*5.4%</f>
        <v>16513.481760000002</v>
      </c>
      <c r="AS5" s="70">
        <f>AR5/12</f>
        <v>1376.1234800000002</v>
      </c>
      <c r="AT5" s="41">
        <v>196</v>
      </c>
      <c r="AU5" s="59">
        <f>AT5*$A$19</f>
        <v>1332.8</v>
      </c>
      <c r="AV5" s="60">
        <f aca="true" t="shared" si="10" ref="AV5:AV16">(AT5*$A$18*6)+(AT5*$A$19*6)+((AT5*$A$18*6)+(AT5*$A$19*6))*5.4%</f>
        <v>16683.72384</v>
      </c>
      <c r="AW5" s="70">
        <f>AV5/12</f>
        <v>1390.3103199999998</v>
      </c>
      <c r="AX5" s="41">
        <v>198</v>
      </c>
      <c r="AY5" s="59">
        <f>AX5*$A$19</f>
        <v>1346.3999999999999</v>
      </c>
      <c r="AZ5" s="60">
        <f aca="true" t="shared" si="11" ref="AZ5:AZ16">(AX5*$A$18*6)+(AX5*$A$19*6)+((AX5*$A$18*6)+(AX5*$A$19*6))*5.4%</f>
        <v>16853.96592</v>
      </c>
      <c r="BA5" s="70">
        <f>AZ5/12</f>
        <v>1404.49716</v>
      </c>
      <c r="BB5" s="41">
        <v>198</v>
      </c>
      <c r="BC5" s="59">
        <f>BB5*$A$19</f>
        <v>1346.3999999999999</v>
      </c>
      <c r="BD5" s="60">
        <f aca="true" t="shared" si="12" ref="BD5:BD16">(BB5*$A$18*6)+(BB5*$A$19*6)+((BB5*$A$18*6)+(BB5*$A$19*6))*5.4%</f>
        <v>16853.96592</v>
      </c>
      <c r="BE5" s="70">
        <f>BD5/12</f>
        <v>1404.49716</v>
      </c>
      <c r="BF5" s="41">
        <v>200</v>
      </c>
      <c r="BG5" s="59">
        <f>BF5*$A$19</f>
        <v>1360</v>
      </c>
      <c r="BH5" s="60">
        <f aca="true" t="shared" si="13" ref="BH5:BH16">(BF5*$A$18*6)+(BF5*$A$19*6)+((BF5*$A$18*6)+(BF5*$A$19*6))*5.4%</f>
        <v>17024.208</v>
      </c>
      <c r="BI5" s="70">
        <f>BH5/12</f>
        <v>1418.684</v>
      </c>
      <c r="BJ5" s="41">
        <v>200</v>
      </c>
      <c r="BK5" s="59">
        <f>BJ5*$A$19</f>
        <v>1360</v>
      </c>
      <c r="BL5" s="60">
        <f aca="true" t="shared" si="14" ref="BL5:BL16">(BJ5*$A$18*6)+(BJ5*$A$19*6)+((BJ5*$A$18*6)+(BJ5*$A$19*6))*5.4%</f>
        <v>17024.208</v>
      </c>
      <c r="BM5" s="70">
        <f>BL5/12</f>
        <v>1418.684</v>
      </c>
      <c r="BN5" s="41">
        <v>202</v>
      </c>
      <c r="BO5" s="59">
        <f>BN5*$A$19</f>
        <v>1373.6</v>
      </c>
      <c r="BP5" s="60">
        <f aca="true" t="shared" si="15" ref="BP5:BP16">(BN5*$A$18*6)+(BN5*$A$19*6)+((BN5*$A$18*6)+(BN5*$A$19*6))*5.4%</f>
        <v>17194.45008</v>
      </c>
      <c r="BQ5" s="70">
        <f>BP5/12</f>
        <v>1432.8708399999998</v>
      </c>
      <c r="BR5" s="41">
        <v>202</v>
      </c>
      <c r="BS5" s="59">
        <f>BR5*$A$19</f>
        <v>1373.6</v>
      </c>
      <c r="BT5" s="60">
        <f aca="true" t="shared" si="16" ref="BT5:BT16">(BR5*$A$18*6)+(BR5*$A$19*6)+((BR5*$A$18*6)+(BR5*$A$19*6))*5.4%</f>
        <v>17194.45008</v>
      </c>
      <c r="BU5" s="70">
        <f>BT5/12</f>
        <v>1432.8708399999998</v>
      </c>
      <c r="BV5" s="41">
        <v>202</v>
      </c>
      <c r="BW5" s="59">
        <f>BV5*$A$19</f>
        <v>1373.6</v>
      </c>
      <c r="BX5" s="60">
        <f aca="true" t="shared" si="17" ref="BX5:BX16">(BV5*$A$18*6)+(BV5*$A$19*6)+((BV5*$A$18*6)+(BV5*$A$19*6))*5.4%</f>
        <v>17194.45008</v>
      </c>
      <c r="BY5" s="70">
        <f>BX5/12</f>
        <v>1432.8708399999998</v>
      </c>
      <c r="BZ5" s="41">
        <v>204</v>
      </c>
      <c r="CA5" s="59">
        <f>BZ5*$A$19</f>
        <v>1387.2</v>
      </c>
      <c r="CB5" s="60">
        <f aca="true" t="shared" si="18" ref="CB5:CB16">(BZ5*$A$18*6)+(BZ5*$A$19*6)+((BZ5*$A$18*6)+(BZ5*$A$19*6))*5.4%</f>
        <v>17364.692160000002</v>
      </c>
      <c r="CC5" s="70">
        <f>CB5/12</f>
        <v>1447.0576800000001</v>
      </c>
      <c r="CD5" s="41">
        <v>204</v>
      </c>
      <c r="CE5" s="59">
        <f>CD5*$A$19</f>
        <v>1387.2</v>
      </c>
      <c r="CF5" s="60">
        <f aca="true" t="shared" si="19" ref="CF5:CF16">(CD5*$A$18*6)+(CD5*$A$19*6)+((CD5*$A$18*6)+(CD5*$A$19*6))*5.4%</f>
        <v>17364.692160000002</v>
      </c>
      <c r="CG5" s="70">
        <f>CF5/12</f>
        <v>1447.0576800000001</v>
      </c>
      <c r="CH5" s="41">
        <v>204</v>
      </c>
      <c r="CI5" s="59">
        <f>CH5*$A$19</f>
        <v>1387.2</v>
      </c>
      <c r="CJ5" s="60">
        <f aca="true" t="shared" si="20" ref="CJ5:CJ16">(CH5*$A$18*6)+(CH5*$A$19*6)+((CH5*$A$18*6)+(CH5*$A$19*6))*5.4%</f>
        <v>17364.692160000002</v>
      </c>
      <c r="CK5" s="70">
        <f>CJ5/12</f>
        <v>1447.0576800000001</v>
      </c>
      <c r="CL5" s="41">
        <v>206</v>
      </c>
      <c r="CM5" s="59">
        <f>CL5*$A$19</f>
        <v>1400.8</v>
      </c>
      <c r="CN5" s="60">
        <f aca="true" t="shared" si="21" ref="CN5:CN16">(CL5*$A$18*6)+(CL5*$A$19*6)+((CL5*$A$18*6)+(CL5*$A$19*6))*5.4%</f>
        <v>17534.93424</v>
      </c>
      <c r="CO5" s="70">
        <f>CN5/12</f>
        <v>1461.24452</v>
      </c>
      <c r="CP5" s="41">
        <v>206</v>
      </c>
      <c r="CQ5" s="59">
        <f>CP5*$A$19</f>
        <v>1400.8</v>
      </c>
      <c r="CR5" s="60">
        <f aca="true" t="shared" si="22" ref="CR5:CR16">(CP5*$A$18*6)+(CP5*$A$19*6)+((CP5*$A$18*6)+(CP5*$A$19*6))*5.4%</f>
        <v>17534.93424</v>
      </c>
      <c r="CS5" s="70">
        <f>CR5/12</f>
        <v>1461.24452</v>
      </c>
      <c r="CT5" s="41">
        <v>206</v>
      </c>
      <c r="CU5" s="59">
        <f>CT5*$A$19</f>
        <v>1400.8</v>
      </c>
      <c r="CV5" s="60">
        <f aca="true" t="shared" si="23" ref="CV5:CV16">(CT5*$A$18*6)+(CT5*$A$19*6)+((CT5*$A$18*6)+(CT5*$A$19*6))*5.4%</f>
        <v>17534.93424</v>
      </c>
      <c r="CW5" s="70">
        <f>CV5/12</f>
        <v>1461.24452</v>
      </c>
      <c r="CX5" s="41">
        <v>206</v>
      </c>
      <c r="CY5" s="59">
        <f>CX5*$A$19</f>
        <v>1400.8</v>
      </c>
      <c r="CZ5" s="60">
        <f aca="true" t="shared" si="24" ref="CZ5:CZ16">(CX5*$A$18*6)+(CX5*$A$19*6)+((CX5*$A$18*6)+(CX5*$A$19*6))*5.4%</f>
        <v>17534.93424</v>
      </c>
      <c r="DA5" s="70">
        <f>CZ5/12</f>
        <v>1461.24452</v>
      </c>
      <c r="DB5" s="41">
        <v>208</v>
      </c>
      <c r="DC5" s="59">
        <f>DB5*$A$19</f>
        <v>1414.3999999999999</v>
      </c>
      <c r="DD5" s="60">
        <f aca="true" t="shared" si="25" ref="DD5:DD16">(DB5*$A$18*6)+(DB5*$A$19*6)+((DB5*$A$18*6)+(DB5*$A$19*6))*5.4%</f>
        <v>17705.176320000002</v>
      </c>
      <c r="DE5" s="70">
        <f>DD5/12</f>
        <v>1475.4313600000003</v>
      </c>
      <c r="DF5" s="41">
        <v>208</v>
      </c>
      <c r="DG5" s="59">
        <f>DF5*$A$19</f>
        <v>1414.3999999999999</v>
      </c>
      <c r="DH5" s="60">
        <f aca="true" t="shared" si="26" ref="DH5:DH15">(DF5*$A$18*6)+(DF5*$A$19*6)+((DF5*$A$18*6)+(DF5*$A$19*6))*5.4%</f>
        <v>17705.176320000002</v>
      </c>
      <c r="DI5" s="70">
        <f>DH5/12</f>
        <v>1475.4313600000003</v>
      </c>
      <c r="DJ5" s="41">
        <v>208</v>
      </c>
      <c r="DK5" s="59">
        <f>DJ5*$A$19</f>
        <v>1414.3999999999999</v>
      </c>
      <c r="DL5" s="60">
        <f aca="true" t="shared" si="27" ref="DL5:DL16">(DJ5*$A$18*6)+(DJ5*$A$19*6)+((DJ5*$A$18*6)+(DJ5*$A$19*6))*5.4%</f>
        <v>17705.176320000002</v>
      </c>
      <c r="DM5" s="70">
        <f>DL5/12</f>
        <v>1475.4313600000003</v>
      </c>
      <c r="DN5" s="41">
        <v>208</v>
      </c>
      <c r="DO5" s="59">
        <f>DN5*$A$19</f>
        <v>1414.3999999999999</v>
      </c>
      <c r="DP5" s="60">
        <f aca="true" t="shared" si="28" ref="DP5:DP16">(DN5*$A$18*6)+(DN5*$A$19*6)+((DN5*$A$18*6)+(DN5*$A$19*6))*5.4%</f>
        <v>17705.176320000002</v>
      </c>
      <c r="DQ5" s="70">
        <f>DP5/12</f>
        <v>1475.4313600000003</v>
      </c>
      <c r="DR5" s="41">
        <v>211</v>
      </c>
      <c r="DS5" s="59">
        <f>DR5*$A$19</f>
        <v>1434.8</v>
      </c>
      <c r="DT5" s="68">
        <f aca="true" t="shared" si="29" ref="DT5:DT16">(DR5*$A$18*6)+(DR5*$A$19*6)+((DR5*$A$18*6)+(DR5*$A$19*6))*5.4%</f>
        <v>17960.53944</v>
      </c>
      <c r="DU5" s="75">
        <f>DT5/12</f>
        <v>1496.71162</v>
      </c>
    </row>
    <row r="6" spans="1:125" s="16" customFormat="1" ht="27.75" customHeight="1">
      <c r="A6" s="38" t="s">
        <v>64</v>
      </c>
      <c r="B6" s="34">
        <v>181</v>
      </c>
      <c r="C6" s="61">
        <f aca="true" t="shared" si="30" ref="C6:C16">B6*$A$19</f>
        <v>1230.8</v>
      </c>
      <c r="D6" s="60">
        <f t="shared" si="0"/>
        <v>15406.908239999999</v>
      </c>
      <c r="E6" s="70">
        <f aca="true" t="shared" si="31" ref="E6:E16">D6/12</f>
        <v>1283.9090199999998</v>
      </c>
      <c r="F6" s="34">
        <v>183</v>
      </c>
      <c r="G6" s="59">
        <f aca="true" t="shared" si="32" ref="G6:G16">F6*$A$19</f>
        <v>1244.3999999999999</v>
      </c>
      <c r="H6" s="60">
        <f t="shared" si="1"/>
        <v>15577.15032</v>
      </c>
      <c r="I6" s="70">
        <f aca="true" t="shared" si="33" ref="I6:I16">H6/12</f>
        <v>1298.0958600000001</v>
      </c>
      <c r="J6" s="34">
        <v>185</v>
      </c>
      <c r="K6" s="59">
        <f aca="true" t="shared" si="34" ref="K6:K16">J6*$A$19</f>
        <v>1258</v>
      </c>
      <c r="L6" s="60">
        <f aca="true" t="shared" si="35" ref="L6:L16">(J6*$A$18*6)+(J6*$A$19*6)+((J6*$A$18*6)+(J6*$A$19*6))*5%</f>
        <v>15687.630000000001</v>
      </c>
      <c r="M6" s="70">
        <f aca="true" t="shared" si="36" ref="M6:M16">L6/12</f>
        <v>1307.3025</v>
      </c>
      <c r="N6" s="34">
        <v>186</v>
      </c>
      <c r="O6" s="59">
        <f aca="true" t="shared" si="37" ref="O6:O16">N6*$A$19</f>
        <v>1264.8</v>
      </c>
      <c r="P6" s="60">
        <f t="shared" si="2"/>
        <v>15832.513439999999</v>
      </c>
      <c r="Q6" s="70">
        <f aca="true" t="shared" si="38" ref="Q6:Q16">P6/12</f>
        <v>1319.37612</v>
      </c>
      <c r="R6" s="34">
        <v>188</v>
      </c>
      <c r="S6" s="59">
        <f aca="true" t="shared" si="39" ref="S6:S16">R6*$A$19</f>
        <v>1278.3999999999999</v>
      </c>
      <c r="T6" s="60">
        <f t="shared" si="3"/>
        <v>16002.755519999999</v>
      </c>
      <c r="U6" s="70">
        <f aca="true" t="shared" si="40" ref="U6:U16">T6/12</f>
        <v>1333.56296</v>
      </c>
      <c r="V6" s="34">
        <v>190</v>
      </c>
      <c r="W6" s="59">
        <f aca="true" t="shared" si="41" ref="W6:W16">V6*$A$19</f>
        <v>1292</v>
      </c>
      <c r="X6" s="60">
        <f t="shared" si="4"/>
        <v>16172.997600000002</v>
      </c>
      <c r="Y6" s="70">
        <f aca="true" t="shared" si="42" ref="Y6:Y16">X6/12</f>
        <v>1347.7498000000003</v>
      </c>
      <c r="Z6" s="34">
        <v>192</v>
      </c>
      <c r="AA6" s="59">
        <f aca="true" t="shared" si="43" ref="AA6:AA16">Z6*$A$19</f>
        <v>1305.6</v>
      </c>
      <c r="AB6" s="60">
        <f t="shared" si="5"/>
        <v>16343.239679999999</v>
      </c>
      <c r="AC6" s="70">
        <f aca="true" t="shared" si="44" ref="AC6:AC16">AB6/12</f>
        <v>1361.93664</v>
      </c>
      <c r="AD6" s="34">
        <v>194</v>
      </c>
      <c r="AE6" s="59">
        <f aca="true" t="shared" si="45" ref="AE6:AE16">AD6*$A$19</f>
        <v>1319.2</v>
      </c>
      <c r="AF6" s="60">
        <f t="shared" si="6"/>
        <v>16513.481760000002</v>
      </c>
      <c r="AG6" s="70">
        <f aca="true" t="shared" si="46" ref="AG6:AG16">AF6/12</f>
        <v>1376.1234800000002</v>
      </c>
      <c r="AH6" s="34">
        <v>196</v>
      </c>
      <c r="AI6" s="59">
        <f aca="true" t="shared" si="47" ref="AI6:AI16">AH6*$A$19</f>
        <v>1332.8</v>
      </c>
      <c r="AJ6" s="60">
        <f t="shared" si="7"/>
        <v>16683.72384</v>
      </c>
      <c r="AK6" s="70">
        <f aca="true" t="shared" si="48" ref="AK6:AK16">AJ6/12</f>
        <v>1390.3103199999998</v>
      </c>
      <c r="AL6" s="34">
        <v>198</v>
      </c>
      <c r="AM6" s="59">
        <f aca="true" t="shared" si="49" ref="AM6:AM16">AL6*$A$19</f>
        <v>1346.3999999999999</v>
      </c>
      <c r="AN6" s="60">
        <f t="shared" si="8"/>
        <v>16853.96592</v>
      </c>
      <c r="AO6" s="70">
        <f aca="true" t="shared" si="50" ref="AO6:AO16">AN6/12</f>
        <v>1404.49716</v>
      </c>
      <c r="AP6" s="34">
        <v>200</v>
      </c>
      <c r="AQ6" s="59">
        <f aca="true" t="shared" si="51" ref="AQ6:AQ16">AP6*$A$19</f>
        <v>1360</v>
      </c>
      <c r="AR6" s="60">
        <f t="shared" si="9"/>
        <v>17024.208</v>
      </c>
      <c r="AS6" s="70">
        <f aca="true" t="shared" si="52" ref="AS6:AS16">AR6/12</f>
        <v>1418.684</v>
      </c>
      <c r="AT6" s="34">
        <v>202</v>
      </c>
      <c r="AU6" s="59">
        <f aca="true" t="shared" si="53" ref="AU6:AU16">AT6*$A$19</f>
        <v>1373.6</v>
      </c>
      <c r="AV6" s="60">
        <f t="shared" si="10"/>
        <v>17194.45008</v>
      </c>
      <c r="AW6" s="70">
        <f aca="true" t="shared" si="54" ref="AW6:AW16">AV6/12</f>
        <v>1432.8708399999998</v>
      </c>
      <c r="AX6" s="34">
        <v>204</v>
      </c>
      <c r="AY6" s="59">
        <f aca="true" t="shared" si="55" ref="AY6:AY16">AX6*$A$19</f>
        <v>1387.2</v>
      </c>
      <c r="AZ6" s="60">
        <f t="shared" si="11"/>
        <v>17364.692160000002</v>
      </c>
      <c r="BA6" s="70">
        <f aca="true" t="shared" si="56" ref="BA6:BA16">AZ6/12</f>
        <v>1447.0576800000001</v>
      </c>
      <c r="BB6" s="34">
        <v>204</v>
      </c>
      <c r="BC6" s="59">
        <f aca="true" t="shared" si="57" ref="BC6:BC16">BB6*$A$19</f>
        <v>1387.2</v>
      </c>
      <c r="BD6" s="60">
        <f t="shared" si="12"/>
        <v>17364.692160000002</v>
      </c>
      <c r="BE6" s="70">
        <f aca="true" t="shared" si="58" ref="BE6:BE16">BD6/12</f>
        <v>1447.0576800000001</v>
      </c>
      <c r="BF6" s="34">
        <v>206</v>
      </c>
      <c r="BG6" s="59">
        <f aca="true" t="shared" si="59" ref="BG6:BG16">BF6*$A$19</f>
        <v>1400.8</v>
      </c>
      <c r="BH6" s="60">
        <f t="shared" si="13"/>
        <v>17534.93424</v>
      </c>
      <c r="BI6" s="70">
        <f aca="true" t="shared" si="60" ref="BI6:BI16">BH6/12</f>
        <v>1461.24452</v>
      </c>
      <c r="BJ6" s="34">
        <v>206</v>
      </c>
      <c r="BK6" s="59">
        <f aca="true" t="shared" si="61" ref="BK6:BK16">BJ6*$A$19</f>
        <v>1400.8</v>
      </c>
      <c r="BL6" s="60">
        <f t="shared" si="14"/>
        <v>17534.93424</v>
      </c>
      <c r="BM6" s="70">
        <f aca="true" t="shared" si="62" ref="BM6:BM16">BL6/12</f>
        <v>1461.24452</v>
      </c>
      <c r="BN6" s="34">
        <v>208</v>
      </c>
      <c r="BO6" s="59">
        <f aca="true" t="shared" si="63" ref="BO6:BO16">BN6*$A$19</f>
        <v>1414.3999999999999</v>
      </c>
      <c r="BP6" s="60">
        <f t="shared" si="15"/>
        <v>17705.176320000002</v>
      </c>
      <c r="BQ6" s="70">
        <f aca="true" t="shared" si="64" ref="BQ6:BQ16">BP6/12</f>
        <v>1475.4313600000003</v>
      </c>
      <c r="BR6" s="34">
        <v>208</v>
      </c>
      <c r="BS6" s="59">
        <f aca="true" t="shared" si="65" ref="BS6:BS16">BR6*$A$19</f>
        <v>1414.3999999999999</v>
      </c>
      <c r="BT6" s="60">
        <f t="shared" si="16"/>
        <v>17705.176320000002</v>
      </c>
      <c r="BU6" s="70">
        <f aca="true" t="shared" si="66" ref="BU6:BU16">BT6/12</f>
        <v>1475.4313600000003</v>
      </c>
      <c r="BV6" s="34">
        <v>208</v>
      </c>
      <c r="BW6" s="59">
        <f aca="true" t="shared" si="67" ref="BW6:BW16">BV6*$A$19</f>
        <v>1414.3999999999999</v>
      </c>
      <c r="BX6" s="60">
        <f t="shared" si="17"/>
        <v>17705.176320000002</v>
      </c>
      <c r="BY6" s="70">
        <f aca="true" t="shared" si="68" ref="BY6:BY16">BX6/12</f>
        <v>1475.4313600000003</v>
      </c>
      <c r="BZ6" s="34">
        <v>210</v>
      </c>
      <c r="CA6" s="59">
        <f aca="true" t="shared" si="69" ref="CA6:CA16">BZ6*$A$19</f>
        <v>1428</v>
      </c>
      <c r="CB6" s="60">
        <f t="shared" si="18"/>
        <v>17875.4184</v>
      </c>
      <c r="CC6" s="70">
        <f aca="true" t="shared" si="70" ref="CC6:CC16">CB6/12</f>
        <v>1489.6182</v>
      </c>
      <c r="CD6" s="34">
        <v>210</v>
      </c>
      <c r="CE6" s="59">
        <f aca="true" t="shared" si="71" ref="CE6:CE16">CD6*$A$19</f>
        <v>1428</v>
      </c>
      <c r="CF6" s="60">
        <f t="shared" si="19"/>
        <v>17875.4184</v>
      </c>
      <c r="CG6" s="70">
        <f aca="true" t="shared" si="72" ref="CG6:CG16">CF6/12</f>
        <v>1489.6182</v>
      </c>
      <c r="CH6" s="34">
        <v>210</v>
      </c>
      <c r="CI6" s="59">
        <f aca="true" t="shared" si="73" ref="CI6:CI16">CH6*$A$19</f>
        <v>1428</v>
      </c>
      <c r="CJ6" s="60">
        <f t="shared" si="20"/>
        <v>17875.4184</v>
      </c>
      <c r="CK6" s="70">
        <f aca="true" t="shared" si="74" ref="CK6:CK16">CJ6/12</f>
        <v>1489.6182</v>
      </c>
      <c r="CL6" s="34">
        <v>212</v>
      </c>
      <c r="CM6" s="59">
        <f aca="true" t="shared" si="75" ref="CM6:CM16">CL6*$A$19</f>
        <v>1441.6</v>
      </c>
      <c r="CN6" s="60">
        <f t="shared" si="21"/>
        <v>18045.66048</v>
      </c>
      <c r="CO6" s="70">
        <f aca="true" t="shared" si="76" ref="CO6:CO16">CN6/12</f>
        <v>1503.80504</v>
      </c>
      <c r="CP6" s="34">
        <v>212</v>
      </c>
      <c r="CQ6" s="59">
        <f aca="true" t="shared" si="77" ref="CQ6:CQ16">CP6*$A$19</f>
        <v>1441.6</v>
      </c>
      <c r="CR6" s="60">
        <f t="shared" si="22"/>
        <v>18045.66048</v>
      </c>
      <c r="CS6" s="70">
        <f aca="true" t="shared" si="78" ref="CS6:CS16">CR6/12</f>
        <v>1503.80504</v>
      </c>
      <c r="CT6" s="34">
        <v>212</v>
      </c>
      <c r="CU6" s="59">
        <f aca="true" t="shared" si="79" ref="CU6:CU16">CT6*$A$19</f>
        <v>1441.6</v>
      </c>
      <c r="CV6" s="60">
        <f t="shared" si="23"/>
        <v>18045.66048</v>
      </c>
      <c r="CW6" s="70">
        <f aca="true" t="shared" si="80" ref="CW6:CW16">CV6/12</f>
        <v>1503.80504</v>
      </c>
      <c r="CX6" s="34">
        <v>212</v>
      </c>
      <c r="CY6" s="59">
        <f aca="true" t="shared" si="81" ref="CY6:CY16">CX6*$A$19</f>
        <v>1441.6</v>
      </c>
      <c r="CZ6" s="60">
        <f t="shared" si="24"/>
        <v>18045.66048</v>
      </c>
      <c r="DA6" s="70">
        <f aca="true" t="shared" si="82" ref="DA6:DA16">CZ6/12</f>
        <v>1503.80504</v>
      </c>
      <c r="DB6" s="34">
        <v>214</v>
      </c>
      <c r="DC6" s="59">
        <f aca="true" t="shared" si="83" ref="DC6:DC16">DB6*$A$19</f>
        <v>1455.2</v>
      </c>
      <c r="DD6" s="60">
        <f t="shared" si="25"/>
        <v>18215.90256</v>
      </c>
      <c r="DE6" s="70">
        <f aca="true" t="shared" si="84" ref="DE6:DE16">DD6/12</f>
        <v>1517.9918799999998</v>
      </c>
      <c r="DF6" s="34">
        <v>214</v>
      </c>
      <c r="DG6" s="59">
        <f aca="true" t="shared" si="85" ref="DG6:DG16">DF6*$A$19</f>
        <v>1455.2</v>
      </c>
      <c r="DH6" s="60">
        <f t="shared" si="26"/>
        <v>18215.90256</v>
      </c>
      <c r="DI6" s="70">
        <f aca="true" t="shared" si="86" ref="DI6:DI16">DH6/12</f>
        <v>1517.9918799999998</v>
      </c>
      <c r="DJ6" s="34">
        <v>214</v>
      </c>
      <c r="DK6" s="59">
        <f aca="true" t="shared" si="87" ref="DK6:DK16">DJ6*$A$19</f>
        <v>1455.2</v>
      </c>
      <c r="DL6" s="60">
        <f t="shared" si="27"/>
        <v>18215.90256</v>
      </c>
      <c r="DM6" s="70">
        <f aca="true" t="shared" si="88" ref="DM6:DM16">DL6/12</f>
        <v>1517.9918799999998</v>
      </c>
      <c r="DN6" s="34">
        <v>214</v>
      </c>
      <c r="DO6" s="59">
        <f aca="true" t="shared" si="89" ref="DO6:DO16">DN6*$A$19</f>
        <v>1455.2</v>
      </c>
      <c r="DP6" s="60">
        <f t="shared" si="28"/>
        <v>18215.90256</v>
      </c>
      <c r="DQ6" s="70">
        <f aca="true" t="shared" si="90" ref="DQ6:DQ16">DP6/12</f>
        <v>1517.9918799999998</v>
      </c>
      <c r="DR6" s="34">
        <v>217</v>
      </c>
      <c r="DS6" s="59">
        <f aca="true" t="shared" si="91" ref="DS6:DS16">DR6*$A$19</f>
        <v>1475.6</v>
      </c>
      <c r="DT6" s="68">
        <f t="shared" si="29"/>
        <v>18471.265679999997</v>
      </c>
      <c r="DU6" s="75">
        <f aca="true" t="shared" si="92" ref="DU6:DU16">DT6/12</f>
        <v>1539.2721399999998</v>
      </c>
    </row>
    <row r="7" spans="1:125" s="16" customFormat="1" ht="27.75" customHeight="1">
      <c r="A7" s="38" t="s">
        <v>65</v>
      </c>
      <c r="B7" s="34">
        <v>190</v>
      </c>
      <c r="C7" s="61">
        <f t="shared" si="30"/>
        <v>1292</v>
      </c>
      <c r="D7" s="60">
        <f t="shared" si="0"/>
        <v>16172.997600000002</v>
      </c>
      <c r="E7" s="70">
        <f t="shared" si="31"/>
        <v>1347.7498000000003</v>
      </c>
      <c r="F7" s="34">
        <v>192</v>
      </c>
      <c r="G7" s="59">
        <f t="shared" si="32"/>
        <v>1305.6</v>
      </c>
      <c r="H7" s="60">
        <f t="shared" si="1"/>
        <v>16343.239679999999</v>
      </c>
      <c r="I7" s="70">
        <f t="shared" si="33"/>
        <v>1361.93664</v>
      </c>
      <c r="J7" s="34">
        <v>194</v>
      </c>
      <c r="K7" s="59">
        <f t="shared" si="34"/>
        <v>1319.2</v>
      </c>
      <c r="L7" s="60">
        <f t="shared" si="35"/>
        <v>16450.812</v>
      </c>
      <c r="M7" s="70">
        <f t="shared" si="36"/>
        <v>1370.901</v>
      </c>
      <c r="N7" s="34">
        <v>196</v>
      </c>
      <c r="O7" s="59">
        <f t="shared" si="37"/>
        <v>1332.8</v>
      </c>
      <c r="P7" s="60">
        <f t="shared" si="2"/>
        <v>16683.72384</v>
      </c>
      <c r="Q7" s="70">
        <f t="shared" si="38"/>
        <v>1390.3103199999998</v>
      </c>
      <c r="R7" s="34">
        <v>198</v>
      </c>
      <c r="S7" s="59">
        <f t="shared" si="39"/>
        <v>1346.3999999999999</v>
      </c>
      <c r="T7" s="60">
        <f t="shared" si="3"/>
        <v>16853.96592</v>
      </c>
      <c r="U7" s="70">
        <f t="shared" si="40"/>
        <v>1404.49716</v>
      </c>
      <c r="V7" s="34">
        <v>200</v>
      </c>
      <c r="W7" s="59">
        <f t="shared" si="41"/>
        <v>1360</v>
      </c>
      <c r="X7" s="60">
        <f t="shared" si="4"/>
        <v>17024.208</v>
      </c>
      <c r="Y7" s="70">
        <f t="shared" si="42"/>
        <v>1418.684</v>
      </c>
      <c r="Z7" s="34">
        <v>202</v>
      </c>
      <c r="AA7" s="59">
        <f t="shared" si="43"/>
        <v>1373.6</v>
      </c>
      <c r="AB7" s="60">
        <f t="shared" si="5"/>
        <v>17194.45008</v>
      </c>
      <c r="AC7" s="70">
        <f t="shared" si="44"/>
        <v>1432.8708399999998</v>
      </c>
      <c r="AD7" s="34">
        <v>204</v>
      </c>
      <c r="AE7" s="59">
        <f t="shared" si="45"/>
        <v>1387.2</v>
      </c>
      <c r="AF7" s="60">
        <f t="shared" si="6"/>
        <v>17364.692160000002</v>
      </c>
      <c r="AG7" s="70">
        <f t="shared" si="46"/>
        <v>1447.0576800000001</v>
      </c>
      <c r="AH7" s="34">
        <v>206</v>
      </c>
      <c r="AI7" s="59">
        <f t="shared" si="47"/>
        <v>1400.8</v>
      </c>
      <c r="AJ7" s="60">
        <f t="shared" si="7"/>
        <v>17534.93424</v>
      </c>
      <c r="AK7" s="70">
        <f t="shared" si="48"/>
        <v>1461.24452</v>
      </c>
      <c r="AL7" s="34">
        <v>208</v>
      </c>
      <c r="AM7" s="59">
        <f t="shared" si="49"/>
        <v>1414.3999999999999</v>
      </c>
      <c r="AN7" s="60">
        <f t="shared" si="8"/>
        <v>17705.176320000002</v>
      </c>
      <c r="AO7" s="70">
        <f t="shared" si="50"/>
        <v>1475.4313600000003</v>
      </c>
      <c r="AP7" s="34">
        <v>210</v>
      </c>
      <c r="AQ7" s="59">
        <f t="shared" si="51"/>
        <v>1428</v>
      </c>
      <c r="AR7" s="60">
        <f t="shared" si="9"/>
        <v>17875.4184</v>
      </c>
      <c r="AS7" s="70">
        <f t="shared" si="52"/>
        <v>1489.6182</v>
      </c>
      <c r="AT7" s="34">
        <v>212</v>
      </c>
      <c r="AU7" s="59">
        <f t="shared" si="53"/>
        <v>1441.6</v>
      </c>
      <c r="AV7" s="60">
        <f t="shared" si="10"/>
        <v>18045.66048</v>
      </c>
      <c r="AW7" s="70">
        <f t="shared" si="54"/>
        <v>1503.80504</v>
      </c>
      <c r="AX7" s="34">
        <v>214</v>
      </c>
      <c r="AY7" s="59">
        <f t="shared" si="55"/>
        <v>1455.2</v>
      </c>
      <c r="AZ7" s="60">
        <f t="shared" si="11"/>
        <v>18215.90256</v>
      </c>
      <c r="BA7" s="70">
        <f t="shared" si="56"/>
        <v>1517.9918799999998</v>
      </c>
      <c r="BB7" s="34">
        <v>216</v>
      </c>
      <c r="BC7" s="59">
        <f t="shared" si="57"/>
        <v>1468.8</v>
      </c>
      <c r="BD7" s="60">
        <f t="shared" si="12"/>
        <v>18386.14464</v>
      </c>
      <c r="BE7" s="70">
        <f t="shared" si="58"/>
        <v>1532.1787199999999</v>
      </c>
      <c r="BF7" s="34">
        <v>218</v>
      </c>
      <c r="BG7" s="59">
        <f t="shared" si="59"/>
        <v>1482.3999999999999</v>
      </c>
      <c r="BH7" s="60">
        <f t="shared" si="13"/>
        <v>18556.386720000002</v>
      </c>
      <c r="BI7" s="70">
        <f t="shared" si="60"/>
        <v>1546.3655600000002</v>
      </c>
      <c r="BJ7" s="34">
        <v>221</v>
      </c>
      <c r="BK7" s="59">
        <f t="shared" si="61"/>
        <v>1502.8</v>
      </c>
      <c r="BL7" s="60">
        <f t="shared" si="14"/>
        <v>18811.74984</v>
      </c>
      <c r="BM7" s="70">
        <f t="shared" si="62"/>
        <v>1567.64582</v>
      </c>
      <c r="BN7" s="34">
        <v>223</v>
      </c>
      <c r="BO7" s="59">
        <f t="shared" si="63"/>
        <v>1516.3999999999999</v>
      </c>
      <c r="BP7" s="60">
        <f t="shared" si="15"/>
        <v>18981.99192</v>
      </c>
      <c r="BQ7" s="70">
        <f t="shared" si="64"/>
        <v>1581.83266</v>
      </c>
      <c r="BR7" s="34">
        <v>225</v>
      </c>
      <c r="BS7" s="59">
        <f t="shared" si="65"/>
        <v>1530</v>
      </c>
      <c r="BT7" s="60">
        <f t="shared" si="16"/>
        <v>19152.234</v>
      </c>
      <c r="BU7" s="70">
        <f t="shared" si="66"/>
        <v>1596.0195</v>
      </c>
      <c r="BV7" s="34">
        <v>227</v>
      </c>
      <c r="BW7" s="59">
        <f t="shared" si="67"/>
        <v>1543.6</v>
      </c>
      <c r="BX7" s="60">
        <f t="shared" si="17"/>
        <v>19322.476079999997</v>
      </c>
      <c r="BY7" s="70">
        <f t="shared" si="68"/>
        <v>1610.2063399999997</v>
      </c>
      <c r="BZ7" s="34">
        <v>230</v>
      </c>
      <c r="CA7" s="59">
        <f t="shared" si="69"/>
        <v>1564</v>
      </c>
      <c r="CB7" s="60">
        <f t="shared" si="18"/>
        <v>19577.8392</v>
      </c>
      <c r="CC7" s="70">
        <f t="shared" si="70"/>
        <v>1631.4866</v>
      </c>
      <c r="CD7" s="34">
        <v>232</v>
      </c>
      <c r="CE7" s="59">
        <f t="shared" si="71"/>
        <v>1577.6</v>
      </c>
      <c r="CF7" s="60">
        <f t="shared" si="19"/>
        <v>19748.08128</v>
      </c>
      <c r="CG7" s="70">
        <f t="shared" si="72"/>
        <v>1645.6734399999998</v>
      </c>
      <c r="CH7" s="34">
        <v>234</v>
      </c>
      <c r="CI7" s="59">
        <f t="shared" si="73"/>
        <v>1591.2</v>
      </c>
      <c r="CJ7" s="60">
        <f t="shared" si="20"/>
        <v>19918.323360000002</v>
      </c>
      <c r="CK7" s="70">
        <f t="shared" si="74"/>
        <v>1659.86028</v>
      </c>
      <c r="CL7" s="34">
        <v>236</v>
      </c>
      <c r="CM7" s="59">
        <f t="shared" si="75"/>
        <v>1604.8</v>
      </c>
      <c r="CN7" s="60">
        <f t="shared" si="21"/>
        <v>20088.565440000002</v>
      </c>
      <c r="CO7" s="70">
        <f t="shared" si="76"/>
        <v>1674.0471200000002</v>
      </c>
      <c r="CP7" s="34">
        <v>239</v>
      </c>
      <c r="CQ7" s="59">
        <f t="shared" si="77"/>
        <v>1625.2</v>
      </c>
      <c r="CR7" s="60">
        <f t="shared" si="22"/>
        <v>20343.92856</v>
      </c>
      <c r="CS7" s="70">
        <f t="shared" si="78"/>
        <v>1695.32738</v>
      </c>
      <c r="CT7" s="34">
        <v>241</v>
      </c>
      <c r="CU7" s="59">
        <f t="shared" si="79"/>
        <v>1638.8</v>
      </c>
      <c r="CV7" s="60">
        <f t="shared" si="23"/>
        <v>20514.17064</v>
      </c>
      <c r="CW7" s="70">
        <f t="shared" si="80"/>
        <v>1709.51422</v>
      </c>
      <c r="CX7" s="34">
        <v>244</v>
      </c>
      <c r="CY7" s="59">
        <f t="shared" si="81"/>
        <v>1659.2</v>
      </c>
      <c r="CZ7" s="60">
        <f t="shared" si="24"/>
        <v>20769.533760000002</v>
      </c>
      <c r="DA7" s="70">
        <f t="shared" si="82"/>
        <v>1730.7944800000002</v>
      </c>
      <c r="DB7" s="34">
        <v>246</v>
      </c>
      <c r="DC7" s="59">
        <f t="shared" si="83"/>
        <v>1672.8</v>
      </c>
      <c r="DD7" s="60">
        <f t="shared" si="25"/>
        <v>20939.77584</v>
      </c>
      <c r="DE7" s="70">
        <f t="shared" si="84"/>
        <v>1744.9813199999999</v>
      </c>
      <c r="DF7" s="34">
        <v>249</v>
      </c>
      <c r="DG7" s="59">
        <f t="shared" si="85"/>
        <v>1693.2</v>
      </c>
      <c r="DH7" s="60">
        <f t="shared" si="26"/>
        <v>21195.13896</v>
      </c>
      <c r="DI7" s="70">
        <f t="shared" si="86"/>
        <v>1766.26158</v>
      </c>
      <c r="DJ7" s="34">
        <v>251</v>
      </c>
      <c r="DK7" s="59">
        <f t="shared" si="87"/>
        <v>1706.8</v>
      </c>
      <c r="DL7" s="60">
        <f t="shared" si="27"/>
        <v>21365.381040000004</v>
      </c>
      <c r="DM7" s="70">
        <f t="shared" si="88"/>
        <v>1780.4484200000004</v>
      </c>
      <c r="DN7" s="34">
        <v>254</v>
      </c>
      <c r="DO7" s="59">
        <f t="shared" si="89"/>
        <v>1727.2</v>
      </c>
      <c r="DP7" s="60">
        <f t="shared" si="28"/>
        <v>21620.744160000002</v>
      </c>
      <c r="DQ7" s="70">
        <f t="shared" si="90"/>
        <v>1801.7286800000002</v>
      </c>
      <c r="DR7" s="34">
        <v>256</v>
      </c>
      <c r="DS7" s="59">
        <f t="shared" si="91"/>
        <v>1740.8</v>
      </c>
      <c r="DT7" s="68">
        <f t="shared" si="29"/>
        <v>21790.98624</v>
      </c>
      <c r="DU7" s="75">
        <f t="shared" si="92"/>
        <v>1815.9155199999998</v>
      </c>
    </row>
    <row r="8" spans="1:125" s="16" customFormat="1" ht="27.75" customHeight="1">
      <c r="A8" s="38" t="s">
        <v>66</v>
      </c>
      <c r="B8" s="34">
        <v>195</v>
      </c>
      <c r="C8" s="61">
        <f t="shared" si="30"/>
        <v>1326</v>
      </c>
      <c r="D8" s="60">
        <f t="shared" si="0"/>
        <v>16598.6028</v>
      </c>
      <c r="E8" s="70">
        <f t="shared" si="31"/>
        <v>1383.2169000000001</v>
      </c>
      <c r="F8" s="34">
        <v>197</v>
      </c>
      <c r="G8" s="59">
        <f t="shared" si="32"/>
        <v>1339.6</v>
      </c>
      <c r="H8" s="60">
        <f t="shared" si="1"/>
        <v>16768.84488</v>
      </c>
      <c r="I8" s="70">
        <f t="shared" si="33"/>
        <v>1397.40374</v>
      </c>
      <c r="J8" s="34">
        <v>199</v>
      </c>
      <c r="K8" s="59">
        <f t="shared" si="34"/>
        <v>1353.2</v>
      </c>
      <c r="L8" s="60">
        <f t="shared" si="35"/>
        <v>16874.802</v>
      </c>
      <c r="M8" s="70">
        <f t="shared" si="36"/>
        <v>1406.2335</v>
      </c>
      <c r="N8" s="34">
        <v>201</v>
      </c>
      <c r="O8" s="59">
        <f t="shared" si="37"/>
        <v>1366.8</v>
      </c>
      <c r="P8" s="60">
        <f t="shared" si="2"/>
        <v>17109.32904</v>
      </c>
      <c r="Q8" s="70">
        <f t="shared" si="38"/>
        <v>1425.7774200000001</v>
      </c>
      <c r="R8" s="34">
        <v>203</v>
      </c>
      <c r="S8" s="59">
        <f t="shared" si="39"/>
        <v>1380.3999999999999</v>
      </c>
      <c r="T8" s="60">
        <f t="shared" si="3"/>
        <v>17279.57112</v>
      </c>
      <c r="U8" s="70">
        <f t="shared" si="40"/>
        <v>1439.96426</v>
      </c>
      <c r="V8" s="34">
        <v>205</v>
      </c>
      <c r="W8" s="59">
        <f t="shared" si="41"/>
        <v>1394</v>
      </c>
      <c r="X8" s="60">
        <f t="shared" si="4"/>
        <v>17449.8132</v>
      </c>
      <c r="Y8" s="70">
        <f t="shared" si="42"/>
        <v>1454.1511</v>
      </c>
      <c r="Z8" s="34">
        <v>207</v>
      </c>
      <c r="AA8" s="59">
        <f t="shared" si="43"/>
        <v>1407.6</v>
      </c>
      <c r="AB8" s="60">
        <f t="shared" si="5"/>
        <v>17620.05528</v>
      </c>
      <c r="AC8" s="70">
        <f t="shared" si="44"/>
        <v>1468.3379400000001</v>
      </c>
      <c r="AD8" s="34">
        <v>209</v>
      </c>
      <c r="AE8" s="59">
        <f t="shared" si="45"/>
        <v>1421.2</v>
      </c>
      <c r="AF8" s="60">
        <f t="shared" si="6"/>
        <v>17790.29736</v>
      </c>
      <c r="AG8" s="70">
        <f t="shared" si="46"/>
        <v>1482.52478</v>
      </c>
      <c r="AH8" s="34">
        <v>211</v>
      </c>
      <c r="AI8" s="59">
        <f t="shared" si="47"/>
        <v>1434.8</v>
      </c>
      <c r="AJ8" s="60">
        <f t="shared" si="7"/>
        <v>17960.53944</v>
      </c>
      <c r="AK8" s="70">
        <f t="shared" si="48"/>
        <v>1496.71162</v>
      </c>
      <c r="AL8" s="34">
        <v>213</v>
      </c>
      <c r="AM8" s="59">
        <f t="shared" si="49"/>
        <v>1448.3999999999999</v>
      </c>
      <c r="AN8" s="60">
        <f t="shared" si="8"/>
        <v>18130.781519999997</v>
      </c>
      <c r="AO8" s="70">
        <f t="shared" si="50"/>
        <v>1510.8984599999997</v>
      </c>
      <c r="AP8" s="34">
        <v>215</v>
      </c>
      <c r="AQ8" s="59">
        <f t="shared" si="51"/>
        <v>1462</v>
      </c>
      <c r="AR8" s="60">
        <f t="shared" si="9"/>
        <v>18301.0236</v>
      </c>
      <c r="AS8" s="70">
        <f t="shared" si="52"/>
        <v>1525.0853</v>
      </c>
      <c r="AT8" s="34">
        <v>218</v>
      </c>
      <c r="AU8" s="59">
        <f t="shared" si="53"/>
        <v>1482.3999999999999</v>
      </c>
      <c r="AV8" s="60">
        <f t="shared" si="10"/>
        <v>18556.386720000002</v>
      </c>
      <c r="AW8" s="70">
        <f t="shared" si="54"/>
        <v>1546.3655600000002</v>
      </c>
      <c r="AX8" s="34">
        <v>220</v>
      </c>
      <c r="AY8" s="59">
        <f t="shared" si="55"/>
        <v>1496</v>
      </c>
      <c r="AZ8" s="60">
        <f t="shared" si="11"/>
        <v>18726.628800000002</v>
      </c>
      <c r="BA8" s="70">
        <f t="shared" si="56"/>
        <v>1560.5524000000003</v>
      </c>
      <c r="BB8" s="34">
        <v>222</v>
      </c>
      <c r="BC8" s="59">
        <f t="shared" si="57"/>
        <v>1509.6</v>
      </c>
      <c r="BD8" s="60">
        <f t="shared" si="12"/>
        <v>18896.87088</v>
      </c>
      <c r="BE8" s="70">
        <f t="shared" si="58"/>
        <v>1574.7392399999999</v>
      </c>
      <c r="BF8" s="34">
        <v>224</v>
      </c>
      <c r="BG8" s="59">
        <f t="shared" si="59"/>
        <v>1523.2</v>
      </c>
      <c r="BH8" s="60">
        <f t="shared" si="13"/>
        <v>19067.112960000002</v>
      </c>
      <c r="BI8" s="70">
        <f t="shared" si="60"/>
        <v>1588.9260800000002</v>
      </c>
      <c r="BJ8" s="34">
        <v>226</v>
      </c>
      <c r="BK8" s="59">
        <f t="shared" si="61"/>
        <v>1536.8</v>
      </c>
      <c r="BL8" s="60">
        <f t="shared" si="14"/>
        <v>19237.355040000002</v>
      </c>
      <c r="BM8" s="70">
        <f t="shared" si="62"/>
        <v>1603.1129200000003</v>
      </c>
      <c r="BN8" s="34">
        <v>229</v>
      </c>
      <c r="BO8" s="59">
        <f t="shared" si="63"/>
        <v>1557.2</v>
      </c>
      <c r="BP8" s="60">
        <f t="shared" si="15"/>
        <v>19492.71816</v>
      </c>
      <c r="BQ8" s="70">
        <f t="shared" si="64"/>
        <v>1624.39318</v>
      </c>
      <c r="BR8" s="34">
        <v>231</v>
      </c>
      <c r="BS8" s="59">
        <f t="shared" si="65"/>
        <v>1570.8</v>
      </c>
      <c r="BT8" s="60">
        <f t="shared" si="16"/>
        <v>19662.960239999997</v>
      </c>
      <c r="BU8" s="70">
        <f t="shared" si="66"/>
        <v>1638.5800199999996</v>
      </c>
      <c r="BV8" s="34">
        <v>233</v>
      </c>
      <c r="BW8" s="59">
        <f t="shared" si="67"/>
        <v>1584.3999999999999</v>
      </c>
      <c r="BX8" s="60">
        <f t="shared" si="17"/>
        <v>19833.20232</v>
      </c>
      <c r="BY8" s="70">
        <f t="shared" si="68"/>
        <v>1652.76686</v>
      </c>
      <c r="BZ8" s="34">
        <v>236</v>
      </c>
      <c r="CA8" s="59">
        <f t="shared" si="69"/>
        <v>1604.8</v>
      </c>
      <c r="CB8" s="60">
        <f t="shared" si="18"/>
        <v>20088.565440000002</v>
      </c>
      <c r="CC8" s="70">
        <f t="shared" si="70"/>
        <v>1674.0471200000002</v>
      </c>
      <c r="CD8" s="34">
        <v>238</v>
      </c>
      <c r="CE8" s="59">
        <f t="shared" si="71"/>
        <v>1618.3999999999999</v>
      </c>
      <c r="CF8" s="60">
        <f t="shared" si="19"/>
        <v>20258.80752</v>
      </c>
      <c r="CG8" s="70">
        <f t="shared" si="72"/>
        <v>1688.2339599999998</v>
      </c>
      <c r="CH8" s="34">
        <v>240</v>
      </c>
      <c r="CI8" s="59">
        <f t="shared" si="73"/>
        <v>1632</v>
      </c>
      <c r="CJ8" s="60">
        <f t="shared" si="20"/>
        <v>20429.049600000002</v>
      </c>
      <c r="CK8" s="70">
        <f t="shared" si="74"/>
        <v>1702.4208</v>
      </c>
      <c r="CL8" s="34">
        <v>243</v>
      </c>
      <c r="CM8" s="59">
        <f t="shared" si="75"/>
        <v>1652.3999999999999</v>
      </c>
      <c r="CN8" s="60">
        <f t="shared" si="21"/>
        <v>20684.41272</v>
      </c>
      <c r="CO8" s="70">
        <f t="shared" si="76"/>
        <v>1723.70106</v>
      </c>
      <c r="CP8" s="34">
        <v>245</v>
      </c>
      <c r="CQ8" s="59">
        <f t="shared" si="77"/>
        <v>1666</v>
      </c>
      <c r="CR8" s="60">
        <f t="shared" si="22"/>
        <v>20854.6548</v>
      </c>
      <c r="CS8" s="70">
        <f t="shared" si="78"/>
        <v>1737.8879</v>
      </c>
      <c r="CT8" s="34">
        <v>248</v>
      </c>
      <c r="CU8" s="59">
        <f t="shared" si="79"/>
        <v>1686.3999999999999</v>
      </c>
      <c r="CV8" s="60">
        <f t="shared" si="23"/>
        <v>21110.01792</v>
      </c>
      <c r="CW8" s="70">
        <f t="shared" si="80"/>
        <v>1759.16816</v>
      </c>
      <c r="CX8" s="34">
        <v>250</v>
      </c>
      <c r="CY8" s="59">
        <f t="shared" si="81"/>
        <v>1700</v>
      </c>
      <c r="CZ8" s="60">
        <f t="shared" si="24"/>
        <v>21280.260000000002</v>
      </c>
      <c r="DA8" s="70">
        <f t="shared" si="82"/>
        <v>1773.3550000000002</v>
      </c>
      <c r="DB8" s="34">
        <v>253</v>
      </c>
      <c r="DC8" s="59">
        <f t="shared" si="83"/>
        <v>1720.3999999999999</v>
      </c>
      <c r="DD8" s="60">
        <f t="shared" si="25"/>
        <v>21535.62312</v>
      </c>
      <c r="DE8" s="70">
        <f t="shared" si="84"/>
        <v>1794.63526</v>
      </c>
      <c r="DF8" s="34">
        <v>255</v>
      </c>
      <c r="DG8" s="59">
        <f t="shared" si="85"/>
        <v>1734</v>
      </c>
      <c r="DH8" s="60">
        <f t="shared" si="26"/>
        <v>21705.8652</v>
      </c>
      <c r="DI8" s="70">
        <f t="shared" si="86"/>
        <v>1808.8221</v>
      </c>
      <c r="DJ8" s="34">
        <v>258</v>
      </c>
      <c r="DK8" s="59">
        <f t="shared" si="87"/>
        <v>1754.3999999999999</v>
      </c>
      <c r="DL8" s="60">
        <f t="shared" si="27"/>
        <v>21961.228320000002</v>
      </c>
      <c r="DM8" s="70">
        <f t="shared" si="88"/>
        <v>1830.10236</v>
      </c>
      <c r="DN8" s="34">
        <v>260</v>
      </c>
      <c r="DO8" s="59">
        <f t="shared" si="89"/>
        <v>1768</v>
      </c>
      <c r="DP8" s="60">
        <f t="shared" si="28"/>
        <v>22131.4704</v>
      </c>
      <c r="DQ8" s="70">
        <f t="shared" si="90"/>
        <v>1844.2892</v>
      </c>
      <c r="DR8" s="34">
        <v>263</v>
      </c>
      <c r="DS8" s="59">
        <f t="shared" si="91"/>
        <v>1788.3999999999999</v>
      </c>
      <c r="DT8" s="68">
        <f t="shared" si="29"/>
        <v>22386.833519999996</v>
      </c>
      <c r="DU8" s="75">
        <f t="shared" si="92"/>
        <v>1865.5694599999997</v>
      </c>
    </row>
    <row r="9" spans="1:125" s="16" customFormat="1" ht="27.75" customHeight="1">
      <c r="A9" s="38" t="s">
        <v>67</v>
      </c>
      <c r="B9" s="34">
        <v>205</v>
      </c>
      <c r="C9" s="61">
        <f t="shared" si="30"/>
        <v>1394</v>
      </c>
      <c r="D9" s="60">
        <f t="shared" si="0"/>
        <v>17449.8132</v>
      </c>
      <c r="E9" s="70">
        <f t="shared" si="31"/>
        <v>1454.1511</v>
      </c>
      <c r="F9" s="34">
        <v>207</v>
      </c>
      <c r="G9" s="59">
        <f t="shared" si="32"/>
        <v>1407.6</v>
      </c>
      <c r="H9" s="60">
        <f t="shared" si="1"/>
        <v>17620.05528</v>
      </c>
      <c r="I9" s="70">
        <f t="shared" si="33"/>
        <v>1468.3379400000001</v>
      </c>
      <c r="J9" s="34">
        <v>209</v>
      </c>
      <c r="K9" s="59">
        <f t="shared" si="34"/>
        <v>1421.2</v>
      </c>
      <c r="L9" s="60">
        <f t="shared" si="35"/>
        <v>17722.782</v>
      </c>
      <c r="M9" s="70">
        <f t="shared" si="36"/>
        <v>1476.8985</v>
      </c>
      <c r="N9" s="34">
        <v>211</v>
      </c>
      <c r="O9" s="59">
        <f t="shared" si="37"/>
        <v>1434.8</v>
      </c>
      <c r="P9" s="60">
        <f t="shared" si="2"/>
        <v>17960.53944</v>
      </c>
      <c r="Q9" s="70">
        <f t="shared" si="38"/>
        <v>1496.71162</v>
      </c>
      <c r="R9" s="34">
        <v>213</v>
      </c>
      <c r="S9" s="59">
        <f t="shared" si="39"/>
        <v>1448.3999999999999</v>
      </c>
      <c r="T9" s="60">
        <f t="shared" si="3"/>
        <v>18130.781519999997</v>
      </c>
      <c r="U9" s="70">
        <f t="shared" si="40"/>
        <v>1510.8984599999997</v>
      </c>
      <c r="V9" s="34">
        <v>215</v>
      </c>
      <c r="W9" s="59">
        <f t="shared" si="41"/>
        <v>1462</v>
      </c>
      <c r="X9" s="60">
        <f t="shared" si="4"/>
        <v>18301.0236</v>
      </c>
      <c r="Y9" s="70">
        <f t="shared" si="42"/>
        <v>1525.0853</v>
      </c>
      <c r="Z9" s="34">
        <v>218</v>
      </c>
      <c r="AA9" s="59">
        <f t="shared" si="43"/>
        <v>1482.3999999999999</v>
      </c>
      <c r="AB9" s="60">
        <f t="shared" si="5"/>
        <v>18556.386720000002</v>
      </c>
      <c r="AC9" s="70">
        <f t="shared" si="44"/>
        <v>1546.3655600000002</v>
      </c>
      <c r="AD9" s="34">
        <v>220</v>
      </c>
      <c r="AE9" s="59">
        <f t="shared" si="45"/>
        <v>1496</v>
      </c>
      <c r="AF9" s="60">
        <f t="shared" si="6"/>
        <v>18726.628800000002</v>
      </c>
      <c r="AG9" s="70">
        <f t="shared" si="46"/>
        <v>1560.5524000000003</v>
      </c>
      <c r="AH9" s="34">
        <v>222</v>
      </c>
      <c r="AI9" s="59">
        <f t="shared" si="47"/>
        <v>1509.6</v>
      </c>
      <c r="AJ9" s="60">
        <f t="shared" si="7"/>
        <v>18896.87088</v>
      </c>
      <c r="AK9" s="70">
        <f t="shared" si="48"/>
        <v>1574.7392399999999</v>
      </c>
      <c r="AL9" s="34">
        <v>224</v>
      </c>
      <c r="AM9" s="59">
        <f t="shared" si="49"/>
        <v>1523.2</v>
      </c>
      <c r="AN9" s="60">
        <f t="shared" si="8"/>
        <v>19067.112960000002</v>
      </c>
      <c r="AO9" s="70">
        <f t="shared" si="50"/>
        <v>1588.9260800000002</v>
      </c>
      <c r="AP9" s="34">
        <v>226</v>
      </c>
      <c r="AQ9" s="59">
        <f t="shared" si="51"/>
        <v>1536.8</v>
      </c>
      <c r="AR9" s="60">
        <f t="shared" si="9"/>
        <v>19237.355040000002</v>
      </c>
      <c r="AS9" s="70">
        <f t="shared" si="52"/>
        <v>1603.1129200000003</v>
      </c>
      <c r="AT9" s="34">
        <v>229</v>
      </c>
      <c r="AU9" s="59">
        <f t="shared" si="53"/>
        <v>1557.2</v>
      </c>
      <c r="AV9" s="60">
        <f t="shared" si="10"/>
        <v>19492.71816</v>
      </c>
      <c r="AW9" s="70">
        <f t="shared" si="54"/>
        <v>1624.39318</v>
      </c>
      <c r="AX9" s="34">
        <v>231</v>
      </c>
      <c r="AY9" s="59">
        <f t="shared" si="55"/>
        <v>1570.8</v>
      </c>
      <c r="AZ9" s="60">
        <f t="shared" si="11"/>
        <v>19662.960239999997</v>
      </c>
      <c r="BA9" s="70">
        <f t="shared" si="56"/>
        <v>1638.5800199999996</v>
      </c>
      <c r="BB9" s="34">
        <v>233</v>
      </c>
      <c r="BC9" s="59">
        <f t="shared" si="57"/>
        <v>1584.3999999999999</v>
      </c>
      <c r="BD9" s="60">
        <f t="shared" si="12"/>
        <v>19833.20232</v>
      </c>
      <c r="BE9" s="70">
        <f t="shared" si="58"/>
        <v>1652.76686</v>
      </c>
      <c r="BF9" s="34">
        <v>236</v>
      </c>
      <c r="BG9" s="59">
        <f t="shared" si="59"/>
        <v>1604.8</v>
      </c>
      <c r="BH9" s="60">
        <f t="shared" si="13"/>
        <v>20088.565440000002</v>
      </c>
      <c r="BI9" s="70">
        <f t="shared" si="60"/>
        <v>1674.0471200000002</v>
      </c>
      <c r="BJ9" s="34">
        <v>238</v>
      </c>
      <c r="BK9" s="59">
        <f t="shared" si="61"/>
        <v>1618.3999999999999</v>
      </c>
      <c r="BL9" s="60">
        <f t="shared" si="14"/>
        <v>20258.80752</v>
      </c>
      <c r="BM9" s="70">
        <f t="shared" si="62"/>
        <v>1688.2339599999998</v>
      </c>
      <c r="BN9" s="34">
        <v>240</v>
      </c>
      <c r="BO9" s="59">
        <f t="shared" si="63"/>
        <v>1632</v>
      </c>
      <c r="BP9" s="60">
        <f t="shared" si="15"/>
        <v>20429.049600000002</v>
      </c>
      <c r="BQ9" s="70">
        <f t="shared" si="64"/>
        <v>1702.4208</v>
      </c>
      <c r="BR9" s="34">
        <v>243</v>
      </c>
      <c r="BS9" s="59">
        <f t="shared" si="65"/>
        <v>1652.3999999999999</v>
      </c>
      <c r="BT9" s="60">
        <f t="shared" si="16"/>
        <v>20684.41272</v>
      </c>
      <c r="BU9" s="70">
        <f t="shared" si="66"/>
        <v>1723.70106</v>
      </c>
      <c r="BV9" s="34">
        <v>245</v>
      </c>
      <c r="BW9" s="59">
        <f t="shared" si="67"/>
        <v>1666</v>
      </c>
      <c r="BX9" s="60">
        <f t="shared" si="17"/>
        <v>20854.6548</v>
      </c>
      <c r="BY9" s="70">
        <f t="shared" si="68"/>
        <v>1737.8879</v>
      </c>
      <c r="BZ9" s="34">
        <v>248</v>
      </c>
      <c r="CA9" s="59">
        <f t="shared" si="69"/>
        <v>1686.3999999999999</v>
      </c>
      <c r="CB9" s="60">
        <f t="shared" si="18"/>
        <v>21110.01792</v>
      </c>
      <c r="CC9" s="70">
        <f t="shared" si="70"/>
        <v>1759.16816</v>
      </c>
      <c r="CD9" s="34">
        <v>250</v>
      </c>
      <c r="CE9" s="59">
        <f t="shared" si="71"/>
        <v>1700</v>
      </c>
      <c r="CF9" s="60">
        <f t="shared" si="19"/>
        <v>21280.260000000002</v>
      </c>
      <c r="CG9" s="70">
        <f t="shared" si="72"/>
        <v>1773.3550000000002</v>
      </c>
      <c r="CH9" s="34">
        <v>253</v>
      </c>
      <c r="CI9" s="59">
        <f t="shared" si="73"/>
        <v>1720.3999999999999</v>
      </c>
      <c r="CJ9" s="60">
        <f t="shared" si="20"/>
        <v>21535.62312</v>
      </c>
      <c r="CK9" s="70">
        <f t="shared" si="74"/>
        <v>1794.63526</v>
      </c>
      <c r="CL9" s="34">
        <v>255</v>
      </c>
      <c r="CM9" s="59">
        <f t="shared" si="75"/>
        <v>1734</v>
      </c>
      <c r="CN9" s="60">
        <f t="shared" si="21"/>
        <v>21705.8652</v>
      </c>
      <c r="CO9" s="70">
        <f t="shared" si="76"/>
        <v>1808.8221</v>
      </c>
      <c r="CP9" s="34">
        <v>258</v>
      </c>
      <c r="CQ9" s="59">
        <f t="shared" si="77"/>
        <v>1754.3999999999999</v>
      </c>
      <c r="CR9" s="60">
        <f t="shared" si="22"/>
        <v>21961.228320000002</v>
      </c>
      <c r="CS9" s="70">
        <f t="shared" si="78"/>
        <v>1830.10236</v>
      </c>
      <c r="CT9" s="34">
        <v>260</v>
      </c>
      <c r="CU9" s="59">
        <f t="shared" si="79"/>
        <v>1768</v>
      </c>
      <c r="CV9" s="60">
        <f t="shared" si="23"/>
        <v>22131.4704</v>
      </c>
      <c r="CW9" s="70">
        <f t="shared" si="80"/>
        <v>1844.2892</v>
      </c>
      <c r="CX9" s="34">
        <v>263</v>
      </c>
      <c r="CY9" s="59">
        <f t="shared" si="81"/>
        <v>1788.3999999999999</v>
      </c>
      <c r="CZ9" s="60">
        <f t="shared" si="24"/>
        <v>22386.833519999996</v>
      </c>
      <c r="DA9" s="70">
        <f t="shared" si="82"/>
        <v>1865.5694599999997</v>
      </c>
      <c r="DB9" s="34">
        <v>266</v>
      </c>
      <c r="DC9" s="59">
        <f t="shared" si="83"/>
        <v>1808.8</v>
      </c>
      <c r="DD9" s="60">
        <f t="shared" si="25"/>
        <v>22642.19664</v>
      </c>
      <c r="DE9" s="70">
        <f t="shared" si="84"/>
        <v>1886.84972</v>
      </c>
      <c r="DF9" s="34">
        <v>268</v>
      </c>
      <c r="DG9" s="59">
        <f t="shared" si="85"/>
        <v>1822.3999999999999</v>
      </c>
      <c r="DH9" s="60">
        <f t="shared" si="26"/>
        <v>22812.438720000002</v>
      </c>
      <c r="DI9" s="70">
        <f t="shared" si="86"/>
        <v>1901.0365600000002</v>
      </c>
      <c r="DJ9" s="34">
        <v>271</v>
      </c>
      <c r="DK9" s="59">
        <f t="shared" si="87"/>
        <v>1842.8</v>
      </c>
      <c r="DL9" s="60">
        <f t="shared" si="27"/>
        <v>23067.80184</v>
      </c>
      <c r="DM9" s="70">
        <f t="shared" si="88"/>
        <v>1922.31682</v>
      </c>
      <c r="DN9" s="34">
        <v>274</v>
      </c>
      <c r="DO9" s="59">
        <f t="shared" si="89"/>
        <v>1863.2</v>
      </c>
      <c r="DP9" s="60">
        <f t="shared" si="28"/>
        <v>23323.164960000002</v>
      </c>
      <c r="DQ9" s="70">
        <f t="shared" si="90"/>
        <v>1943.5970800000002</v>
      </c>
      <c r="DR9" s="34">
        <v>276</v>
      </c>
      <c r="DS9" s="59">
        <f t="shared" si="91"/>
        <v>1876.8</v>
      </c>
      <c r="DT9" s="68">
        <f t="shared" si="29"/>
        <v>23493.407040000002</v>
      </c>
      <c r="DU9" s="75">
        <f t="shared" si="92"/>
        <v>1957.78392</v>
      </c>
    </row>
    <row r="10" spans="1:125" s="16" customFormat="1" ht="27.75" customHeight="1">
      <c r="A10" s="38" t="s">
        <v>68</v>
      </c>
      <c r="B10" s="34">
        <v>210</v>
      </c>
      <c r="C10" s="61">
        <f t="shared" si="30"/>
        <v>1428</v>
      </c>
      <c r="D10" s="60">
        <f t="shared" si="0"/>
        <v>17875.4184</v>
      </c>
      <c r="E10" s="70">
        <f t="shared" si="31"/>
        <v>1489.6182</v>
      </c>
      <c r="F10" s="34">
        <v>212</v>
      </c>
      <c r="G10" s="59">
        <f t="shared" si="32"/>
        <v>1441.6</v>
      </c>
      <c r="H10" s="60">
        <f t="shared" si="1"/>
        <v>18045.66048</v>
      </c>
      <c r="I10" s="70">
        <f t="shared" si="33"/>
        <v>1503.80504</v>
      </c>
      <c r="J10" s="34">
        <v>214</v>
      </c>
      <c r="K10" s="59">
        <f t="shared" si="34"/>
        <v>1455.2</v>
      </c>
      <c r="L10" s="60">
        <f t="shared" si="35"/>
        <v>18146.772</v>
      </c>
      <c r="M10" s="70">
        <f t="shared" si="36"/>
        <v>1512.231</v>
      </c>
      <c r="N10" s="34">
        <v>216</v>
      </c>
      <c r="O10" s="59">
        <f t="shared" si="37"/>
        <v>1468.8</v>
      </c>
      <c r="P10" s="60">
        <f t="shared" si="2"/>
        <v>18386.14464</v>
      </c>
      <c r="Q10" s="70">
        <f t="shared" si="38"/>
        <v>1532.1787199999999</v>
      </c>
      <c r="R10" s="34">
        <v>219</v>
      </c>
      <c r="S10" s="59">
        <f t="shared" si="39"/>
        <v>1489.2</v>
      </c>
      <c r="T10" s="60">
        <f t="shared" si="3"/>
        <v>18641.507760000004</v>
      </c>
      <c r="U10" s="70">
        <f t="shared" si="40"/>
        <v>1553.4589800000003</v>
      </c>
      <c r="V10" s="34">
        <v>221</v>
      </c>
      <c r="W10" s="59">
        <f t="shared" si="41"/>
        <v>1502.8</v>
      </c>
      <c r="X10" s="60">
        <f t="shared" si="4"/>
        <v>18811.74984</v>
      </c>
      <c r="Y10" s="70">
        <f t="shared" si="42"/>
        <v>1567.64582</v>
      </c>
      <c r="Z10" s="34">
        <v>223</v>
      </c>
      <c r="AA10" s="59">
        <f t="shared" si="43"/>
        <v>1516.3999999999999</v>
      </c>
      <c r="AB10" s="60">
        <f t="shared" si="5"/>
        <v>18981.99192</v>
      </c>
      <c r="AC10" s="70">
        <f t="shared" si="44"/>
        <v>1581.83266</v>
      </c>
      <c r="AD10" s="34">
        <v>225</v>
      </c>
      <c r="AE10" s="59">
        <f t="shared" si="45"/>
        <v>1530</v>
      </c>
      <c r="AF10" s="60">
        <f t="shared" si="6"/>
        <v>19152.234</v>
      </c>
      <c r="AG10" s="70">
        <f t="shared" si="46"/>
        <v>1596.0195</v>
      </c>
      <c r="AH10" s="34">
        <v>227</v>
      </c>
      <c r="AI10" s="59">
        <f t="shared" si="47"/>
        <v>1543.6</v>
      </c>
      <c r="AJ10" s="60">
        <f t="shared" si="7"/>
        <v>19322.476079999997</v>
      </c>
      <c r="AK10" s="70">
        <f t="shared" si="48"/>
        <v>1610.2063399999997</v>
      </c>
      <c r="AL10" s="34">
        <v>230</v>
      </c>
      <c r="AM10" s="59">
        <f t="shared" si="49"/>
        <v>1564</v>
      </c>
      <c r="AN10" s="60">
        <f t="shared" si="8"/>
        <v>19577.8392</v>
      </c>
      <c r="AO10" s="70">
        <f t="shared" si="50"/>
        <v>1631.4866</v>
      </c>
      <c r="AP10" s="34">
        <v>232</v>
      </c>
      <c r="AQ10" s="59">
        <f t="shared" si="51"/>
        <v>1577.6</v>
      </c>
      <c r="AR10" s="60">
        <f t="shared" si="9"/>
        <v>19748.08128</v>
      </c>
      <c r="AS10" s="70">
        <f t="shared" si="52"/>
        <v>1645.6734399999998</v>
      </c>
      <c r="AT10" s="34">
        <v>234</v>
      </c>
      <c r="AU10" s="59">
        <f t="shared" si="53"/>
        <v>1591.2</v>
      </c>
      <c r="AV10" s="60">
        <f t="shared" si="10"/>
        <v>19918.323360000002</v>
      </c>
      <c r="AW10" s="70">
        <f t="shared" si="54"/>
        <v>1659.86028</v>
      </c>
      <c r="AX10" s="34">
        <v>237</v>
      </c>
      <c r="AY10" s="59">
        <f t="shared" si="55"/>
        <v>1611.6</v>
      </c>
      <c r="AZ10" s="60">
        <f t="shared" si="11"/>
        <v>20173.68648</v>
      </c>
      <c r="BA10" s="70">
        <f t="shared" si="56"/>
        <v>1681.14054</v>
      </c>
      <c r="BB10" s="34">
        <v>239</v>
      </c>
      <c r="BC10" s="59">
        <f t="shared" si="57"/>
        <v>1625.2</v>
      </c>
      <c r="BD10" s="60">
        <f t="shared" si="12"/>
        <v>20343.92856</v>
      </c>
      <c r="BE10" s="70">
        <f t="shared" si="58"/>
        <v>1695.32738</v>
      </c>
      <c r="BF10" s="34">
        <v>241</v>
      </c>
      <c r="BG10" s="59">
        <f t="shared" si="59"/>
        <v>1638.8</v>
      </c>
      <c r="BH10" s="60">
        <f t="shared" si="13"/>
        <v>20514.17064</v>
      </c>
      <c r="BI10" s="70">
        <f t="shared" si="60"/>
        <v>1709.51422</v>
      </c>
      <c r="BJ10" s="34">
        <v>244</v>
      </c>
      <c r="BK10" s="59">
        <f t="shared" si="61"/>
        <v>1659.2</v>
      </c>
      <c r="BL10" s="60">
        <f t="shared" si="14"/>
        <v>20769.533760000002</v>
      </c>
      <c r="BM10" s="70">
        <f t="shared" si="62"/>
        <v>1730.7944800000002</v>
      </c>
      <c r="BN10" s="34">
        <v>246</v>
      </c>
      <c r="BO10" s="59">
        <f t="shared" si="63"/>
        <v>1672.8</v>
      </c>
      <c r="BP10" s="60">
        <f t="shared" si="15"/>
        <v>20939.77584</v>
      </c>
      <c r="BQ10" s="70">
        <f t="shared" si="64"/>
        <v>1744.9813199999999</v>
      </c>
      <c r="BR10" s="34">
        <v>249</v>
      </c>
      <c r="BS10" s="59">
        <f t="shared" si="65"/>
        <v>1693.2</v>
      </c>
      <c r="BT10" s="60">
        <f t="shared" si="16"/>
        <v>21195.13896</v>
      </c>
      <c r="BU10" s="70">
        <f t="shared" si="66"/>
        <v>1766.26158</v>
      </c>
      <c r="BV10" s="34">
        <v>251</v>
      </c>
      <c r="BW10" s="59">
        <f t="shared" si="67"/>
        <v>1706.8</v>
      </c>
      <c r="BX10" s="60">
        <f t="shared" si="17"/>
        <v>21365.381040000004</v>
      </c>
      <c r="BY10" s="70">
        <f t="shared" si="68"/>
        <v>1780.4484200000004</v>
      </c>
      <c r="BZ10" s="34">
        <v>254</v>
      </c>
      <c r="CA10" s="59">
        <f t="shared" si="69"/>
        <v>1727.2</v>
      </c>
      <c r="CB10" s="60">
        <f t="shared" si="18"/>
        <v>21620.744160000002</v>
      </c>
      <c r="CC10" s="70">
        <f t="shared" si="70"/>
        <v>1801.7286800000002</v>
      </c>
      <c r="CD10" s="34">
        <v>256</v>
      </c>
      <c r="CE10" s="59">
        <f t="shared" si="71"/>
        <v>1740.8</v>
      </c>
      <c r="CF10" s="60">
        <f t="shared" si="19"/>
        <v>21790.98624</v>
      </c>
      <c r="CG10" s="70">
        <f t="shared" si="72"/>
        <v>1815.9155199999998</v>
      </c>
      <c r="CH10" s="34">
        <v>259</v>
      </c>
      <c r="CI10" s="59">
        <f t="shared" si="73"/>
        <v>1761.2</v>
      </c>
      <c r="CJ10" s="60">
        <f t="shared" si="20"/>
        <v>22046.34936</v>
      </c>
      <c r="CK10" s="70">
        <f t="shared" si="74"/>
        <v>1837.19578</v>
      </c>
      <c r="CL10" s="34">
        <v>261</v>
      </c>
      <c r="CM10" s="59">
        <f t="shared" si="75"/>
        <v>1774.8</v>
      </c>
      <c r="CN10" s="60">
        <f t="shared" si="21"/>
        <v>22216.59144</v>
      </c>
      <c r="CO10" s="70">
        <f t="shared" si="76"/>
        <v>1851.38262</v>
      </c>
      <c r="CP10" s="34">
        <v>264</v>
      </c>
      <c r="CQ10" s="59">
        <f t="shared" si="77"/>
        <v>1795.2</v>
      </c>
      <c r="CR10" s="60">
        <f t="shared" si="22"/>
        <v>22471.95456</v>
      </c>
      <c r="CS10" s="70">
        <f t="shared" si="78"/>
        <v>1872.6628799999999</v>
      </c>
      <c r="CT10" s="34">
        <v>267</v>
      </c>
      <c r="CU10" s="59">
        <f t="shared" si="79"/>
        <v>1815.6</v>
      </c>
      <c r="CV10" s="60">
        <f t="shared" si="23"/>
        <v>22727.31768</v>
      </c>
      <c r="CW10" s="70">
        <f t="shared" si="80"/>
        <v>1893.94314</v>
      </c>
      <c r="CX10" s="34">
        <v>269</v>
      </c>
      <c r="CY10" s="59">
        <f t="shared" si="81"/>
        <v>1829.2</v>
      </c>
      <c r="CZ10" s="60">
        <f t="shared" si="24"/>
        <v>22897.559760000004</v>
      </c>
      <c r="DA10" s="70">
        <f t="shared" si="82"/>
        <v>1908.1299800000004</v>
      </c>
      <c r="DB10" s="34">
        <v>272</v>
      </c>
      <c r="DC10" s="59">
        <f t="shared" si="83"/>
        <v>1849.6</v>
      </c>
      <c r="DD10" s="60">
        <f t="shared" si="25"/>
        <v>23152.92288</v>
      </c>
      <c r="DE10" s="70">
        <f t="shared" si="84"/>
        <v>1929.41024</v>
      </c>
      <c r="DF10" s="34">
        <v>275</v>
      </c>
      <c r="DG10" s="59">
        <f t="shared" si="85"/>
        <v>1870</v>
      </c>
      <c r="DH10" s="60">
        <f t="shared" si="26"/>
        <v>23408.286</v>
      </c>
      <c r="DI10" s="70">
        <f t="shared" si="86"/>
        <v>1950.6905</v>
      </c>
      <c r="DJ10" s="34">
        <v>277</v>
      </c>
      <c r="DK10" s="59">
        <f t="shared" si="87"/>
        <v>1883.6</v>
      </c>
      <c r="DL10" s="60">
        <f t="shared" si="27"/>
        <v>23578.528079999996</v>
      </c>
      <c r="DM10" s="70">
        <f t="shared" si="88"/>
        <v>1964.8773399999998</v>
      </c>
      <c r="DN10" s="34">
        <v>280</v>
      </c>
      <c r="DO10" s="59">
        <f t="shared" si="89"/>
        <v>1904</v>
      </c>
      <c r="DP10" s="60">
        <f t="shared" si="28"/>
        <v>23833.8912</v>
      </c>
      <c r="DQ10" s="70">
        <f t="shared" si="90"/>
        <v>1986.1575999999998</v>
      </c>
      <c r="DR10" s="34">
        <v>283</v>
      </c>
      <c r="DS10" s="59">
        <f t="shared" si="91"/>
        <v>1924.3999999999999</v>
      </c>
      <c r="DT10" s="68">
        <f t="shared" si="29"/>
        <v>24089.254320000004</v>
      </c>
      <c r="DU10" s="75">
        <f t="shared" si="92"/>
        <v>2007.4378600000002</v>
      </c>
    </row>
    <row r="11" spans="1:125" s="16" customFormat="1" ht="27.75" customHeight="1">
      <c r="A11" s="38" t="s">
        <v>69</v>
      </c>
      <c r="B11" s="34">
        <v>246</v>
      </c>
      <c r="C11" s="61">
        <f t="shared" si="30"/>
        <v>1672.8</v>
      </c>
      <c r="D11" s="60">
        <f t="shared" si="0"/>
        <v>20939.77584</v>
      </c>
      <c r="E11" s="70">
        <f t="shared" si="31"/>
        <v>1744.9813199999999</v>
      </c>
      <c r="F11" s="34">
        <v>248</v>
      </c>
      <c r="G11" s="59">
        <f t="shared" si="32"/>
        <v>1686.3999999999999</v>
      </c>
      <c r="H11" s="60">
        <f t="shared" si="1"/>
        <v>21110.01792</v>
      </c>
      <c r="I11" s="70">
        <f t="shared" si="33"/>
        <v>1759.16816</v>
      </c>
      <c r="J11" s="34">
        <v>251</v>
      </c>
      <c r="K11" s="59">
        <f t="shared" si="34"/>
        <v>1706.8</v>
      </c>
      <c r="L11" s="60">
        <f t="shared" si="35"/>
        <v>21284.298000000003</v>
      </c>
      <c r="M11" s="70">
        <f t="shared" si="36"/>
        <v>1773.6915000000001</v>
      </c>
      <c r="N11" s="34">
        <v>253</v>
      </c>
      <c r="O11" s="59">
        <f t="shared" si="37"/>
        <v>1720.3999999999999</v>
      </c>
      <c r="P11" s="60">
        <f t="shared" si="2"/>
        <v>21535.62312</v>
      </c>
      <c r="Q11" s="70">
        <f t="shared" si="38"/>
        <v>1794.63526</v>
      </c>
      <c r="R11" s="34">
        <v>256</v>
      </c>
      <c r="S11" s="59">
        <f t="shared" si="39"/>
        <v>1740.8</v>
      </c>
      <c r="T11" s="60">
        <f t="shared" si="3"/>
        <v>21790.98624</v>
      </c>
      <c r="U11" s="70">
        <f t="shared" si="40"/>
        <v>1815.9155199999998</v>
      </c>
      <c r="V11" s="34">
        <v>259</v>
      </c>
      <c r="W11" s="59">
        <f t="shared" si="41"/>
        <v>1761.2</v>
      </c>
      <c r="X11" s="60">
        <f t="shared" si="4"/>
        <v>22046.34936</v>
      </c>
      <c r="Y11" s="70">
        <f t="shared" si="42"/>
        <v>1837.19578</v>
      </c>
      <c r="Z11" s="34">
        <v>261</v>
      </c>
      <c r="AA11" s="59">
        <f t="shared" si="43"/>
        <v>1774.8</v>
      </c>
      <c r="AB11" s="60">
        <f t="shared" si="5"/>
        <v>22216.59144</v>
      </c>
      <c r="AC11" s="70">
        <f t="shared" si="44"/>
        <v>1851.38262</v>
      </c>
      <c r="AD11" s="34">
        <v>264</v>
      </c>
      <c r="AE11" s="59">
        <f t="shared" si="45"/>
        <v>1795.2</v>
      </c>
      <c r="AF11" s="60">
        <f t="shared" si="6"/>
        <v>22471.95456</v>
      </c>
      <c r="AG11" s="70">
        <f t="shared" si="46"/>
        <v>1872.6628799999999</v>
      </c>
      <c r="AH11" s="34">
        <v>266</v>
      </c>
      <c r="AI11" s="59">
        <f t="shared" si="47"/>
        <v>1808.8</v>
      </c>
      <c r="AJ11" s="60">
        <f t="shared" si="7"/>
        <v>22642.19664</v>
      </c>
      <c r="AK11" s="70">
        <f t="shared" si="48"/>
        <v>1886.84972</v>
      </c>
      <c r="AL11" s="34">
        <v>269</v>
      </c>
      <c r="AM11" s="59">
        <f t="shared" si="49"/>
        <v>1829.2</v>
      </c>
      <c r="AN11" s="60">
        <f t="shared" si="8"/>
        <v>22897.559760000004</v>
      </c>
      <c r="AO11" s="70">
        <f t="shared" si="50"/>
        <v>1908.1299800000004</v>
      </c>
      <c r="AP11" s="34">
        <v>272</v>
      </c>
      <c r="AQ11" s="59">
        <f t="shared" si="51"/>
        <v>1849.6</v>
      </c>
      <c r="AR11" s="60">
        <f t="shared" si="9"/>
        <v>23152.92288</v>
      </c>
      <c r="AS11" s="70">
        <f t="shared" si="52"/>
        <v>1929.41024</v>
      </c>
      <c r="AT11" s="34">
        <v>274</v>
      </c>
      <c r="AU11" s="59">
        <f t="shared" si="53"/>
        <v>1863.2</v>
      </c>
      <c r="AV11" s="60">
        <f t="shared" si="10"/>
        <v>23323.164960000002</v>
      </c>
      <c r="AW11" s="70">
        <f t="shared" si="54"/>
        <v>1943.5970800000002</v>
      </c>
      <c r="AX11" s="34">
        <v>277</v>
      </c>
      <c r="AY11" s="59">
        <f t="shared" si="55"/>
        <v>1883.6</v>
      </c>
      <c r="AZ11" s="60">
        <f t="shared" si="11"/>
        <v>23578.528079999996</v>
      </c>
      <c r="BA11" s="70">
        <f t="shared" si="56"/>
        <v>1964.8773399999998</v>
      </c>
      <c r="BB11" s="34">
        <v>280</v>
      </c>
      <c r="BC11" s="59">
        <f t="shared" si="57"/>
        <v>1904</v>
      </c>
      <c r="BD11" s="60">
        <f t="shared" si="12"/>
        <v>23833.8912</v>
      </c>
      <c r="BE11" s="70">
        <f t="shared" si="58"/>
        <v>1986.1575999999998</v>
      </c>
      <c r="BF11" s="34">
        <v>283</v>
      </c>
      <c r="BG11" s="59">
        <f t="shared" si="59"/>
        <v>1924.3999999999999</v>
      </c>
      <c r="BH11" s="60">
        <f t="shared" si="13"/>
        <v>24089.254320000004</v>
      </c>
      <c r="BI11" s="70">
        <f t="shared" si="60"/>
        <v>2007.4378600000002</v>
      </c>
      <c r="BJ11" s="34">
        <v>286</v>
      </c>
      <c r="BK11" s="59">
        <f t="shared" si="61"/>
        <v>1944.8</v>
      </c>
      <c r="BL11" s="60">
        <f t="shared" si="14"/>
        <v>24344.61744</v>
      </c>
      <c r="BM11" s="70">
        <f t="shared" si="62"/>
        <v>2028.7181200000002</v>
      </c>
      <c r="BN11" s="34">
        <v>288</v>
      </c>
      <c r="BO11" s="59">
        <f t="shared" si="63"/>
        <v>1958.3999999999999</v>
      </c>
      <c r="BP11" s="60">
        <f t="shared" si="15"/>
        <v>24514.859519999998</v>
      </c>
      <c r="BQ11" s="70">
        <f t="shared" si="64"/>
        <v>2042.9049599999998</v>
      </c>
      <c r="BR11" s="34">
        <v>291</v>
      </c>
      <c r="BS11" s="59">
        <f t="shared" si="65"/>
        <v>1978.8</v>
      </c>
      <c r="BT11" s="60">
        <f t="shared" si="16"/>
        <v>24770.22264</v>
      </c>
      <c r="BU11" s="70">
        <f t="shared" si="66"/>
        <v>2064.18522</v>
      </c>
      <c r="BV11" s="34">
        <v>294</v>
      </c>
      <c r="BW11" s="59">
        <f t="shared" si="67"/>
        <v>1999.2</v>
      </c>
      <c r="BX11" s="60">
        <f t="shared" si="17"/>
        <v>25025.58576</v>
      </c>
      <c r="BY11" s="70">
        <f t="shared" si="68"/>
        <v>2085.4654800000003</v>
      </c>
      <c r="BZ11" s="34">
        <v>297</v>
      </c>
      <c r="CA11" s="59">
        <f t="shared" si="69"/>
        <v>2019.6</v>
      </c>
      <c r="CB11" s="60">
        <f t="shared" si="18"/>
        <v>25280.948879999996</v>
      </c>
      <c r="CC11" s="70">
        <f t="shared" si="70"/>
        <v>2106.74574</v>
      </c>
      <c r="CD11" s="34">
        <v>300</v>
      </c>
      <c r="CE11" s="59">
        <f t="shared" si="71"/>
        <v>2040</v>
      </c>
      <c r="CF11" s="60">
        <f t="shared" si="19"/>
        <v>25536.312</v>
      </c>
      <c r="CG11" s="70">
        <f t="shared" si="72"/>
        <v>2128.0260000000003</v>
      </c>
      <c r="CH11" s="34">
        <v>303</v>
      </c>
      <c r="CI11" s="59">
        <f t="shared" si="73"/>
        <v>2060.4</v>
      </c>
      <c r="CJ11" s="60">
        <f t="shared" si="20"/>
        <v>25791.675120000004</v>
      </c>
      <c r="CK11" s="70">
        <f t="shared" si="74"/>
        <v>2149.3062600000003</v>
      </c>
      <c r="CL11" s="34">
        <v>306</v>
      </c>
      <c r="CM11" s="59">
        <f t="shared" si="75"/>
        <v>2080.7999999999997</v>
      </c>
      <c r="CN11" s="60">
        <f t="shared" si="21"/>
        <v>26047.038239999998</v>
      </c>
      <c r="CO11" s="70">
        <f t="shared" si="76"/>
        <v>2170.58652</v>
      </c>
      <c r="CP11" s="34">
        <v>309</v>
      </c>
      <c r="CQ11" s="59">
        <f t="shared" si="77"/>
        <v>2101.2</v>
      </c>
      <c r="CR11" s="60">
        <f t="shared" si="22"/>
        <v>26302.401359999996</v>
      </c>
      <c r="CS11" s="70">
        <f t="shared" si="78"/>
        <v>2191.86678</v>
      </c>
      <c r="CT11" s="34">
        <v>312</v>
      </c>
      <c r="CU11" s="59">
        <f t="shared" si="79"/>
        <v>2121.6</v>
      </c>
      <c r="CV11" s="60">
        <f t="shared" si="23"/>
        <v>26557.764479999998</v>
      </c>
      <c r="CW11" s="70">
        <f t="shared" si="80"/>
        <v>2213.14704</v>
      </c>
      <c r="CX11" s="34">
        <v>315</v>
      </c>
      <c r="CY11" s="59">
        <f t="shared" si="81"/>
        <v>2142</v>
      </c>
      <c r="CZ11" s="60">
        <f t="shared" si="24"/>
        <v>26813.1276</v>
      </c>
      <c r="DA11" s="70">
        <f t="shared" si="82"/>
        <v>2234.4273</v>
      </c>
      <c r="DB11" s="34">
        <v>319</v>
      </c>
      <c r="DC11" s="59">
        <f t="shared" si="83"/>
        <v>2169.2</v>
      </c>
      <c r="DD11" s="60">
        <f t="shared" si="25"/>
        <v>27153.61176</v>
      </c>
      <c r="DE11" s="70">
        <f t="shared" si="84"/>
        <v>2262.80098</v>
      </c>
      <c r="DF11" s="34">
        <v>322</v>
      </c>
      <c r="DG11" s="59">
        <f t="shared" si="85"/>
        <v>2189.6</v>
      </c>
      <c r="DH11" s="60">
        <f t="shared" si="26"/>
        <v>27408.974879999998</v>
      </c>
      <c r="DI11" s="70">
        <f t="shared" si="86"/>
        <v>2284.08124</v>
      </c>
      <c r="DJ11" s="34">
        <v>325</v>
      </c>
      <c r="DK11" s="59">
        <f t="shared" si="87"/>
        <v>2210</v>
      </c>
      <c r="DL11" s="60">
        <f t="shared" si="27"/>
        <v>27664.338</v>
      </c>
      <c r="DM11" s="70">
        <f t="shared" si="88"/>
        <v>2305.3615</v>
      </c>
      <c r="DN11" s="34">
        <v>328</v>
      </c>
      <c r="DO11" s="59">
        <f t="shared" si="89"/>
        <v>2230.4</v>
      </c>
      <c r="DP11" s="60">
        <f t="shared" si="28"/>
        <v>27919.70112</v>
      </c>
      <c r="DQ11" s="70">
        <f t="shared" si="90"/>
        <v>2326.64176</v>
      </c>
      <c r="DR11" s="34">
        <v>332</v>
      </c>
      <c r="DS11" s="59">
        <f t="shared" si="91"/>
        <v>2257.6</v>
      </c>
      <c r="DT11" s="68">
        <f t="shared" si="29"/>
        <v>28260.18528</v>
      </c>
      <c r="DU11" s="75">
        <f t="shared" si="92"/>
        <v>2355.01544</v>
      </c>
    </row>
    <row r="12" spans="1:125" s="16" customFormat="1" ht="27.75" customHeight="1">
      <c r="A12" s="38" t="s">
        <v>70</v>
      </c>
      <c r="B12" s="34">
        <v>254</v>
      </c>
      <c r="C12" s="61">
        <f t="shared" si="30"/>
        <v>1727.2</v>
      </c>
      <c r="D12" s="60">
        <f t="shared" si="0"/>
        <v>21620.744160000002</v>
      </c>
      <c r="E12" s="70">
        <f t="shared" si="31"/>
        <v>1801.7286800000002</v>
      </c>
      <c r="F12" s="34">
        <v>257</v>
      </c>
      <c r="G12" s="59">
        <f t="shared" si="32"/>
        <v>1747.6</v>
      </c>
      <c r="H12" s="60">
        <f t="shared" si="1"/>
        <v>21876.10728</v>
      </c>
      <c r="I12" s="70">
        <f t="shared" si="33"/>
        <v>1823.00894</v>
      </c>
      <c r="J12" s="34">
        <v>259</v>
      </c>
      <c r="K12" s="59">
        <f t="shared" si="34"/>
        <v>1761.2</v>
      </c>
      <c r="L12" s="60">
        <f t="shared" si="35"/>
        <v>21962.682</v>
      </c>
      <c r="M12" s="70">
        <f t="shared" si="36"/>
        <v>1830.2235</v>
      </c>
      <c r="N12" s="34">
        <v>262</v>
      </c>
      <c r="O12" s="59">
        <f t="shared" si="37"/>
        <v>1781.6</v>
      </c>
      <c r="P12" s="60">
        <f t="shared" si="2"/>
        <v>22301.71248</v>
      </c>
      <c r="Q12" s="70">
        <f t="shared" si="38"/>
        <v>1858.4760399999998</v>
      </c>
      <c r="R12" s="34">
        <v>264</v>
      </c>
      <c r="S12" s="59">
        <f t="shared" si="39"/>
        <v>1795.2</v>
      </c>
      <c r="T12" s="60">
        <f t="shared" si="3"/>
        <v>22471.95456</v>
      </c>
      <c r="U12" s="70">
        <f t="shared" si="40"/>
        <v>1872.6628799999999</v>
      </c>
      <c r="V12" s="34">
        <v>267</v>
      </c>
      <c r="W12" s="59">
        <f t="shared" si="41"/>
        <v>1815.6</v>
      </c>
      <c r="X12" s="60">
        <f t="shared" si="4"/>
        <v>22727.31768</v>
      </c>
      <c r="Y12" s="70">
        <f t="shared" si="42"/>
        <v>1893.94314</v>
      </c>
      <c r="Z12" s="34">
        <v>270</v>
      </c>
      <c r="AA12" s="59">
        <f t="shared" si="43"/>
        <v>1836</v>
      </c>
      <c r="AB12" s="60">
        <f t="shared" si="5"/>
        <v>22982.680800000002</v>
      </c>
      <c r="AC12" s="70">
        <f t="shared" si="44"/>
        <v>1915.2234</v>
      </c>
      <c r="AD12" s="34">
        <v>272</v>
      </c>
      <c r="AE12" s="59">
        <f t="shared" si="45"/>
        <v>1849.6</v>
      </c>
      <c r="AF12" s="60">
        <f t="shared" si="6"/>
        <v>23152.92288</v>
      </c>
      <c r="AG12" s="70">
        <f t="shared" si="46"/>
        <v>1929.41024</v>
      </c>
      <c r="AH12" s="34">
        <v>275</v>
      </c>
      <c r="AI12" s="59">
        <f t="shared" si="47"/>
        <v>1870</v>
      </c>
      <c r="AJ12" s="60">
        <f t="shared" si="7"/>
        <v>23408.286</v>
      </c>
      <c r="AK12" s="70">
        <f t="shared" si="48"/>
        <v>1950.6905</v>
      </c>
      <c r="AL12" s="34">
        <v>278</v>
      </c>
      <c r="AM12" s="59">
        <f t="shared" si="49"/>
        <v>1890.3999999999999</v>
      </c>
      <c r="AN12" s="60">
        <f t="shared" si="8"/>
        <v>23663.64912</v>
      </c>
      <c r="AO12" s="70">
        <f t="shared" si="50"/>
        <v>1971.97076</v>
      </c>
      <c r="AP12" s="34">
        <v>281</v>
      </c>
      <c r="AQ12" s="59">
        <f t="shared" si="51"/>
        <v>1910.8</v>
      </c>
      <c r="AR12" s="60">
        <f t="shared" si="9"/>
        <v>23919.012239999996</v>
      </c>
      <c r="AS12" s="70">
        <f t="shared" si="52"/>
        <v>1993.2510199999997</v>
      </c>
      <c r="AT12" s="34">
        <v>283</v>
      </c>
      <c r="AU12" s="59">
        <f t="shared" si="53"/>
        <v>1924.3999999999999</v>
      </c>
      <c r="AV12" s="60">
        <f t="shared" si="10"/>
        <v>24089.254320000004</v>
      </c>
      <c r="AW12" s="70">
        <f t="shared" si="54"/>
        <v>2007.4378600000002</v>
      </c>
      <c r="AX12" s="34">
        <v>286</v>
      </c>
      <c r="AY12" s="59">
        <f t="shared" si="55"/>
        <v>1944.8</v>
      </c>
      <c r="AZ12" s="60">
        <f t="shared" si="11"/>
        <v>24344.61744</v>
      </c>
      <c r="BA12" s="70">
        <f t="shared" si="56"/>
        <v>2028.7181200000002</v>
      </c>
      <c r="BB12" s="34">
        <v>289</v>
      </c>
      <c r="BC12" s="59">
        <f t="shared" si="57"/>
        <v>1965.2</v>
      </c>
      <c r="BD12" s="60">
        <f t="shared" si="12"/>
        <v>24599.98056</v>
      </c>
      <c r="BE12" s="70">
        <f t="shared" si="58"/>
        <v>2049.99838</v>
      </c>
      <c r="BF12" s="34">
        <v>292</v>
      </c>
      <c r="BG12" s="59">
        <f t="shared" si="59"/>
        <v>1985.6</v>
      </c>
      <c r="BH12" s="60">
        <f t="shared" si="13"/>
        <v>24855.343679999998</v>
      </c>
      <c r="BI12" s="70">
        <f t="shared" si="60"/>
        <v>2071.27864</v>
      </c>
      <c r="BJ12" s="34">
        <v>295</v>
      </c>
      <c r="BK12" s="59">
        <f t="shared" si="61"/>
        <v>2006</v>
      </c>
      <c r="BL12" s="60">
        <f t="shared" si="14"/>
        <v>25110.7068</v>
      </c>
      <c r="BM12" s="70">
        <f t="shared" si="62"/>
        <v>2092.5589</v>
      </c>
      <c r="BN12" s="34">
        <v>298</v>
      </c>
      <c r="BO12" s="59">
        <f t="shared" si="63"/>
        <v>2026.3999999999999</v>
      </c>
      <c r="BP12" s="60">
        <f t="shared" si="15"/>
        <v>25366.069919999998</v>
      </c>
      <c r="BQ12" s="70">
        <f t="shared" si="64"/>
        <v>2113.83916</v>
      </c>
      <c r="BR12" s="34">
        <v>301</v>
      </c>
      <c r="BS12" s="59">
        <f t="shared" si="65"/>
        <v>2046.8</v>
      </c>
      <c r="BT12" s="60">
        <f t="shared" si="16"/>
        <v>25621.433040000004</v>
      </c>
      <c r="BU12" s="70">
        <f t="shared" si="66"/>
        <v>2135.1194200000004</v>
      </c>
      <c r="BV12" s="34">
        <v>304</v>
      </c>
      <c r="BW12" s="59">
        <f t="shared" si="67"/>
        <v>2067.2</v>
      </c>
      <c r="BX12" s="60">
        <f t="shared" si="17"/>
        <v>25876.79616</v>
      </c>
      <c r="BY12" s="70">
        <f t="shared" si="68"/>
        <v>2156.39968</v>
      </c>
      <c r="BZ12" s="34">
        <v>307</v>
      </c>
      <c r="CA12" s="59">
        <f t="shared" si="69"/>
        <v>2087.6</v>
      </c>
      <c r="CB12" s="60">
        <f t="shared" si="18"/>
        <v>26132.15928</v>
      </c>
      <c r="CC12" s="70">
        <f t="shared" si="70"/>
        <v>2177.67994</v>
      </c>
      <c r="CD12" s="34">
        <v>310</v>
      </c>
      <c r="CE12" s="59">
        <f t="shared" si="71"/>
        <v>2108</v>
      </c>
      <c r="CF12" s="60">
        <f t="shared" si="19"/>
        <v>26387.522399999998</v>
      </c>
      <c r="CG12" s="70">
        <f t="shared" si="72"/>
        <v>2198.9602</v>
      </c>
      <c r="CH12" s="34">
        <v>313</v>
      </c>
      <c r="CI12" s="59">
        <f t="shared" si="73"/>
        <v>2128.4</v>
      </c>
      <c r="CJ12" s="60">
        <f t="shared" si="20"/>
        <v>26642.88552</v>
      </c>
      <c r="CK12" s="70">
        <f t="shared" si="74"/>
        <v>2220.24046</v>
      </c>
      <c r="CL12" s="34">
        <v>316</v>
      </c>
      <c r="CM12" s="59">
        <f t="shared" si="75"/>
        <v>2148.7999999999997</v>
      </c>
      <c r="CN12" s="60">
        <f t="shared" si="21"/>
        <v>26898.24864</v>
      </c>
      <c r="CO12" s="70">
        <f t="shared" si="76"/>
        <v>2241.52072</v>
      </c>
      <c r="CP12" s="34">
        <v>319</v>
      </c>
      <c r="CQ12" s="59">
        <f t="shared" si="77"/>
        <v>2169.2</v>
      </c>
      <c r="CR12" s="60">
        <f t="shared" si="22"/>
        <v>27153.61176</v>
      </c>
      <c r="CS12" s="70">
        <f t="shared" si="78"/>
        <v>2262.80098</v>
      </c>
      <c r="CT12" s="34">
        <v>323</v>
      </c>
      <c r="CU12" s="59">
        <f t="shared" si="79"/>
        <v>2196.4</v>
      </c>
      <c r="CV12" s="60">
        <f t="shared" si="23"/>
        <v>27494.09592</v>
      </c>
      <c r="CW12" s="70">
        <f t="shared" si="80"/>
        <v>2291.17466</v>
      </c>
      <c r="CX12" s="34">
        <v>326</v>
      </c>
      <c r="CY12" s="59">
        <f t="shared" si="81"/>
        <v>2216.7999999999997</v>
      </c>
      <c r="CZ12" s="60">
        <f t="shared" si="24"/>
        <v>27749.459039999998</v>
      </c>
      <c r="DA12" s="70">
        <f t="shared" si="82"/>
        <v>2312.4549199999997</v>
      </c>
      <c r="DB12" s="34">
        <v>329</v>
      </c>
      <c r="DC12" s="59">
        <f t="shared" si="83"/>
        <v>2237.2</v>
      </c>
      <c r="DD12" s="60">
        <f t="shared" si="25"/>
        <v>28004.82216</v>
      </c>
      <c r="DE12" s="70">
        <f t="shared" si="84"/>
        <v>2333.73518</v>
      </c>
      <c r="DF12" s="34">
        <v>332</v>
      </c>
      <c r="DG12" s="59">
        <f t="shared" si="85"/>
        <v>2257.6</v>
      </c>
      <c r="DH12" s="60">
        <f t="shared" si="26"/>
        <v>28260.18528</v>
      </c>
      <c r="DI12" s="70">
        <f t="shared" si="86"/>
        <v>2355.01544</v>
      </c>
      <c r="DJ12" s="34">
        <v>336</v>
      </c>
      <c r="DK12" s="59">
        <f t="shared" si="87"/>
        <v>2284.7999999999997</v>
      </c>
      <c r="DL12" s="60">
        <f t="shared" si="27"/>
        <v>28600.66944</v>
      </c>
      <c r="DM12" s="70">
        <f t="shared" si="88"/>
        <v>2383.3891200000003</v>
      </c>
      <c r="DN12" s="34">
        <v>339</v>
      </c>
      <c r="DO12" s="59">
        <f t="shared" si="89"/>
        <v>2305.2</v>
      </c>
      <c r="DP12" s="60">
        <f t="shared" si="28"/>
        <v>28856.03256</v>
      </c>
      <c r="DQ12" s="70">
        <f t="shared" si="90"/>
        <v>2404.66938</v>
      </c>
      <c r="DR12" s="34">
        <v>342</v>
      </c>
      <c r="DS12" s="59">
        <f t="shared" si="91"/>
        <v>2325.6</v>
      </c>
      <c r="DT12" s="68">
        <f t="shared" si="29"/>
        <v>29111.395679999998</v>
      </c>
      <c r="DU12" s="75">
        <f t="shared" si="92"/>
        <v>2425.94964</v>
      </c>
    </row>
    <row r="13" spans="1:125" s="16" customFormat="1" ht="27.75" customHeight="1">
      <c r="A13" s="38" t="s">
        <v>71</v>
      </c>
      <c r="B13" s="34">
        <v>267</v>
      </c>
      <c r="C13" s="61">
        <f t="shared" si="30"/>
        <v>1815.6</v>
      </c>
      <c r="D13" s="60">
        <f t="shared" si="0"/>
        <v>22727.31768</v>
      </c>
      <c r="E13" s="70">
        <f t="shared" si="31"/>
        <v>1893.94314</v>
      </c>
      <c r="F13" s="34">
        <v>270</v>
      </c>
      <c r="G13" s="59">
        <f t="shared" si="32"/>
        <v>1836</v>
      </c>
      <c r="H13" s="60">
        <f t="shared" si="1"/>
        <v>22982.680800000002</v>
      </c>
      <c r="I13" s="70">
        <f t="shared" si="33"/>
        <v>1915.2234</v>
      </c>
      <c r="J13" s="34">
        <v>272</v>
      </c>
      <c r="K13" s="59">
        <f t="shared" si="34"/>
        <v>1849.6</v>
      </c>
      <c r="L13" s="60">
        <f t="shared" si="35"/>
        <v>23065.055999999997</v>
      </c>
      <c r="M13" s="70">
        <f t="shared" si="36"/>
        <v>1922.0879999999997</v>
      </c>
      <c r="N13" s="34">
        <v>275</v>
      </c>
      <c r="O13" s="59">
        <f t="shared" si="37"/>
        <v>1870</v>
      </c>
      <c r="P13" s="60">
        <f t="shared" si="2"/>
        <v>23408.286</v>
      </c>
      <c r="Q13" s="70">
        <f t="shared" si="38"/>
        <v>1950.6905</v>
      </c>
      <c r="R13" s="34">
        <v>278</v>
      </c>
      <c r="S13" s="59">
        <f t="shared" si="39"/>
        <v>1890.3999999999999</v>
      </c>
      <c r="T13" s="60">
        <f t="shared" si="3"/>
        <v>23663.64912</v>
      </c>
      <c r="U13" s="70">
        <f t="shared" si="40"/>
        <v>1971.97076</v>
      </c>
      <c r="V13" s="34">
        <v>281</v>
      </c>
      <c r="W13" s="59">
        <f t="shared" si="41"/>
        <v>1910.8</v>
      </c>
      <c r="X13" s="60">
        <f t="shared" si="4"/>
        <v>23919.012239999996</v>
      </c>
      <c r="Y13" s="70">
        <f t="shared" si="42"/>
        <v>1993.2510199999997</v>
      </c>
      <c r="Z13" s="34">
        <v>283</v>
      </c>
      <c r="AA13" s="59">
        <f t="shared" si="43"/>
        <v>1924.3999999999999</v>
      </c>
      <c r="AB13" s="60">
        <f t="shared" si="5"/>
        <v>24089.254320000004</v>
      </c>
      <c r="AC13" s="70">
        <f t="shared" si="44"/>
        <v>2007.4378600000002</v>
      </c>
      <c r="AD13" s="34">
        <v>286</v>
      </c>
      <c r="AE13" s="59">
        <f t="shared" si="45"/>
        <v>1944.8</v>
      </c>
      <c r="AF13" s="60">
        <f t="shared" si="6"/>
        <v>24344.61744</v>
      </c>
      <c r="AG13" s="70">
        <f t="shared" si="46"/>
        <v>2028.7181200000002</v>
      </c>
      <c r="AH13" s="34">
        <v>289</v>
      </c>
      <c r="AI13" s="59">
        <f t="shared" si="47"/>
        <v>1965.2</v>
      </c>
      <c r="AJ13" s="60">
        <f t="shared" si="7"/>
        <v>24599.98056</v>
      </c>
      <c r="AK13" s="70">
        <f t="shared" si="48"/>
        <v>2049.99838</v>
      </c>
      <c r="AL13" s="34">
        <v>292</v>
      </c>
      <c r="AM13" s="59">
        <f t="shared" si="49"/>
        <v>1985.6</v>
      </c>
      <c r="AN13" s="60">
        <f t="shared" si="8"/>
        <v>24855.343679999998</v>
      </c>
      <c r="AO13" s="70">
        <f t="shared" si="50"/>
        <v>2071.27864</v>
      </c>
      <c r="AP13" s="34">
        <v>295</v>
      </c>
      <c r="AQ13" s="59">
        <f t="shared" si="51"/>
        <v>2006</v>
      </c>
      <c r="AR13" s="60">
        <f t="shared" si="9"/>
        <v>25110.7068</v>
      </c>
      <c r="AS13" s="70">
        <f t="shared" si="52"/>
        <v>2092.5589</v>
      </c>
      <c r="AT13" s="34">
        <v>298</v>
      </c>
      <c r="AU13" s="59">
        <f t="shared" si="53"/>
        <v>2026.3999999999999</v>
      </c>
      <c r="AV13" s="60">
        <f t="shared" si="10"/>
        <v>25366.069919999998</v>
      </c>
      <c r="AW13" s="70">
        <f t="shared" si="54"/>
        <v>2113.83916</v>
      </c>
      <c r="AX13" s="34">
        <v>301</v>
      </c>
      <c r="AY13" s="59">
        <f t="shared" si="55"/>
        <v>2046.8</v>
      </c>
      <c r="AZ13" s="60">
        <f t="shared" si="11"/>
        <v>25621.433040000004</v>
      </c>
      <c r="BA13" s="70">
        <f t="shared" si="56"/>
        <v>2135.1194200000004</v>
      </c>
      <c r="BB13" s="34">
        <v>304</v>
      </c>
      <c r="BC13" s="59">
        <f t="shared" si="57"/>
        <v>2067.2</v>
      </c>
      <c r="BD13" s="60">
        <f t="shared" si="12"/>
        <v>25876.79616</v>
      </c>
      <c r="BE13" s="70">
        <f t="shared" si="58"/>
        <v>2156.39968</v>
      </c>
      <c r="BF13" s="34">
        <v>307</v>
      </c>
      <c r="BG13" s="59">
        <f t="shared" si="59"/>
        <v>2087.6</v>
      </c>
      <c r="BH13" s="60">
        <f t="shared" si="13"/>
        <v>26132.15928</v>
      </c>
      <c r="BI13" s="70">
        <f t="shared" si="60"/>
        <v>2177.67994</v>
      </c>
      <c r="BJ13" s="34">
        <v>310</v>
      </c>
      <c r="BK13" s="59">
        <f t="shared" si="61"/>
        <v>2108</v>
      </c>
      <c r="BL13" s="60">
        <f t="shared" si="14"/>
        <v>26387.522399999998</v>
      </c>
      <c r="BM13" s="70">
        <f t="shared" si="62"/>
        <v>2198.9602</v>
      </c>
      <c r="BN13" s="34">
        <v>313</v>
      </c>
      <c r="BO13" s="59">
        <f t="shared" si="63"/>
        <v>2128.4</v>
      </c>
      <c r="BP13" s="60">
        <f t="shared" si="15"/>
        <v>26642.88552</v>
      </c>
      <c r="BQ13" s="70">
        <f t="shared" si="64"/>
        <v>2220.24046</v>
      </c>
      <c r="BR13" s="34">
        <v>316</v>
      </c>
      <c r="BS13" s="59">
        <f t="shared" si="65"/>
        <v>2148.7999999999997</v>
      </c>
      <c r="BT13" s="60">
        <f t="shared" si="16"/>
        <v>26898.24864</v>
      </c>
      <c r="BU13" s="70">
        <f t="shared" si="66"/>
        <v>2241.52072</v>
      </c>
      <c r="BV13" s="34">
        <v>319</v>
      </c>
      <c r="BW13" s="59">
        <f t="shared" si="67"/>
        <v>2169.2</v>
      </c>
      <c r="BX13" s="60">
        <f t="shared" si="17"/>
        <v>27153.61176</v>
      </c>
      <c r="BY13" s="70">
        <f t="shared" si="68"/>
        <v>2262.80098</v>
      </c>
      <c r="BZ13" s="34">
        <v>323</v>
      </c>
      <c r="CA13" s="59">
        <f t="shared" si="69"/>
        <v>2196.4</v>
      </c>
      <c r="CB13" s="60">
        <f t="shared" si="18"/>
        <v>27494.09592</v>
      </c>
      <c r="CC13" s="70">
        <f t="shared" si="70"/>
        <v>2291.17466</v>
      </c>
      <c r="CD13" s="34">
        <v>326</v>
      </c>
      <c r="CE13" s="59">
        <f t="shared" si="71"/>
        <v>2216.7999999999997</v>
      </c>
      <c r="CF13" s="60">
        <f t="shared" si="19"/>
        <v>27749.459039999998</v>
      </c>
      <c r="CG13" s="70">
        <f t="shared" si="72"/>
        <v>2312.4549199999997</v>
      </c>
      <c r="CH13" s="34">
        <v>329</v>
      </c>
      <c r="CI13" s="59">
        <f t="shared" si="73"/>
        <v>2237.2</v>
      </c>
      <c r="CJ13" s="60">
        <f t="shared" si="20"/>
        <v>28004.82216</v>
      </c>
      <c r="CK13" s="70">
        <f t="shared" si="74"/>
        <v>2333.73518</v>
      </c>
      <c r="CL13" s="34">
        <v>332</v>
      </c>
      <c r="CM13" s="59">
        <f t="shared" si="75"/>
        <v>2257.6</v>
      </c>
      <c r="CN13" s="60">
        <f t="shared" si="21"/>
        <v>28260.18528</v>
      </c>
      <c r="CO13" s="70">
        <f t="shared" si="76"/>
        <v>2355.01544</v>
      </c>
      <c r="CP13" s="34">
        <v>336</v>
      </c>
      <c r="CQ13" s="59">
        <f t="shared" si="77"/>
        <v>2284.7999999999997</v>
      </c>
      <c r="CR13" s="60">
        <f t="shared" si="22"/>
        <v>28600.66944</v>
      </c>
      <c r="CS13" s="70">
        <f t="shared" si="78"/>
        <v>2383.3891200000003</v>
      </c>
      <c r="CT13" s="34">
        <v>339</v>
      </c>
      <c r="CU13" s="59">
        <f t="shared" si="79"/>
        <v>2305.2</v>
      </c>
      <c r="CV13" s="60">
        <f t="shared" si="23"/>
        <v>28856.03256</v>
      </c>
      <c r="CW13" s="70">
        <f t="shared" si="80"/>
        <v>2404.66938</v>
      </c>
      <c r="CX13" s="34">
        <v>342</v>
      </c>
      <c r="CY13" s="59">
        <f t="shared" si="81"/>
        <v>2325.6</v>
      </c>
      <c r="CZ13" s="60">
        <f t="shared" si="24"/>
        <v>29111.395679999998</v>
      </c>
      <c r="DA13" s="70">
        <f t="shared" si="82"/>
        <v>2425.94964</v>
      </c>
      <c r="DB13" s="34">
        <v>346</v>
      </c>
      <c r="DC13" s="59">
        <f t="shared" si="83"/>
        <v>2352.7999999999997</v>
      </c>
      <c r="DD13" s="60">
        <f t="shared" si="25"/>
        <v>29451.879839999998</v>
      </c>
      <c r="DE13" s="70">
        <f t="shared" si="84"/>
        <v>2454.32332</v>
      </c>
      <c r="DF13" s="34">
        <v>349</v>
      </c>
      <c r="DG13" s="59">
        <f t="shared" si="85"/>
        <v>2373.2</v>
      </c>
      <c r="DH13" s="60">
        <f t="shared" si="26"/>
        <v>29707.24296</v>
      </c>
      <c r="DI13" s="70">
        <f t="shared" si="86"/>
        <v>2475.60358</v>
      </c>
      <c r="DJ13" s="34">
        <v>353</v>
      </c>
      <c r="DK13" s="59">
        <f t="shared" si="87"/>
        <v>2400.4</v>
      </c>
      <c r="DL13" s="60">
        <f t="shared" si="27"/>
        <v>30047.727120000003</v>
      </c>
      <c r="DM13" s="70">
        <f t="shared" si="88"/>
        <v>2503.97726</v>
      </c>
      <c r="DN13" s="34">
        <v>356</v>
      </c>
      <c r="DO13" s="59">
        <f t="shared" si="89"/>
        <v>2420.7999999999997</v>
      </c>
      <c r="DP13" s="60">
        <f t="shared" si="28"/>
        <v>30303.090239999998</v>
      </c>
      <c r="DQ13" s="70">
        <f t="shared" si="90"/>
        <v>2525.2575199999997</v>
      </c>
      <c r="DR13" s="34">
        <v>360</v>
      </c>
      <c r="DS13" s="59">
        <f t="shared" si="91"/>
        <v>2448</v>
      </c>
      <c r="DT13" s="68">
        <f t="shared" si="29"/>
        <v>30643.574399999998</v>
      </c>
      <c r="DU13" s="75">
        <f t="shared" si="92"/>
        <v>2553.6312</v>
      </c>
    </row>
    <row r="14" spans="1:125" s="16" customFormat="1" ht="27.75" customHeight="1">
      <c r="A14" s="38" t="s">
        <v>72</v>
      </c>
      <c r="B14" s="34">
        <v>275</v>
      </c>
      <c r="C14" s="61">
        <f t="shared" si="30"/>
        <v>1870</v>
      </c>
      <c r="D14" s="60">
        <f t="shared" si="0"/>
        <v>23408.286</v>
      </c>
      <c r="E14" s="70">
        <f t="shared" si="31"/>
        <v>1950.6905</v>
      </c>
      <c r="F14" s="34">
        <v>278</v>
      </c>
      <c r="G14" s="59">
        <f t="shared" si="32"/>
        <v>1890.3999999999999</v>
      </c>
      <c r="H14" s="60">
        <f t="shared" si="1"/>
        <v>23663.64912</v>
      </c>
      <c r="I14" s="70">
        <f t="shared" si="33"/>
        <v>1971.97076</v>
      </c>
      <c r="J14" s="34">
        <v>281</v>
      </c>
      <c r="K14" s="59">
        <f t="shared" si="34"/>
        <v>1910.8</v>
      </c>
      <c r="L14" s="60">
        <f t="shared" si="35"/>
        <v>23828.237999999998</v>
      </c>
      <c r="M14" s="70">
        <f t="shared" si="36"/>
        <v>1985.6864999999998</v>
      </c>
      <c r="N14" s="34">
        <v>283</v>
      </c>
      <c r="O14" s="59">
        <f t="shared" si="37"/>
        <v>1924.3999999999999</v>
      </c>
      <c r="P14" s="60">
        <f t="shared" si="2"/>
        <v>24089.254320000004</v>
      </c>
      <c r="Q14" s="70">
        <f t="shared" si="38"/>
        <v>2007.4378600000002</v>
      </c>
      <c r="R14" s="34">
        <v>286</v>
      </c>
      <c r="S14" s="59">
        <f t="shared" si="39"/>
        <v>1944.8</v>
      </c>
      <c r="T14" s="60">
        <f t="shared" si="3"/>
        <v>24344.61744</v>
      </c>
      <c r="U14" s="70">
        <f t="shared" si="40"/>
        <v>2028.7181200000002</v>
      </c>
      <c r="V14" s="34">
        <v>289</v>
      </c>
      <c r="W14" s="59">
        <f t="shared" si="41"/>
        <v>1965.2</v>
      </c>
      <c r="X14" s="60">
        <f t="shared" si="4"/>
        <v>24599.98056</v>
      </c>
      <c r="Y14" s="70">
        <f t="shared" si="42"/>
        <v>2049.99838</v>
      </c>
      <c r="Z14" s="34">
        <v>292</v>
      </c>
      <c r="AA14" s="59">
        <f t="shared" si="43"/>
        <v>1985.6</v>
      </c>
      <c r="AB14" s="60">
        <f t="shared" si="5"/>
        <v>24855.343679999998</v>
      </c>
      <c r="AC14" s="70">
        <f t="shared" si="44"/>
        <v>2071.27864</v>
      </c>
      <c r="AD14" s="34">
        <v>295</v>
      </c>
      <c r="AE14" s="59">
        <f t="shared" si="45"/>
        <v>2006</v>
      </c>
      <c r="AF14" s="60">
        <f t="shared" si="6"/>
        <v>25110.7068</v>
      </c>
      <c r="AG14" s="70">
        <f t="shared" si="46"/>
        <v>2092.5589</v>
      </c>
      <c r="AH14" s="34">
        <v>298</v>
      </c>
      <c r="AI14" s="59">
        <f t="shared" si="47"/>
        <v>2026.3999999999999</v>
      </c>
      <c r="AJ14" s="60">
        <f t="shared" si="7"/>
        <v>25366.069919999998</v>
      </c>
      <c r="AK14" s="70">
        <f t="shared" si="48"/>
        <v>2113.83916</v>
      </c>
      <c r="AL14" s="34">
        <v>301</v>
      </c>
      <c r="AM14" s="59">
        <f t="shared" si="49"/>
        <v>2046.8</v>
      </c>
      <c r="AN14" s="60">
        <f t="shared" si="8"/>
        <v>25621.433040000004</v>
      </c>
      <c r="AO14" s="70">
        <f t="shared" si="50"/>
        <v>2135.1194200000004</v>
      </c>
      <c r="AP14" s="34">
        <v>304</v>
      </c>
      <c r="AQ14" s="59">
        <f t="shared" si="51"/>
        <v>2067.2</v>
      </c>
      <c r="AR14" s="60">
        <f t="shared" si="9"/>
        <v>25876.79616</v>
      </c>
      <c r="AS14" s="70">
        <f t="shared" si="52"/>
        <v>2156.39968</v>
      </c>
      <c r="AT14" s="34">
        <v>307</v>
      </c>
      <c r="AU14" s="59">
        <f t="shared" si="53"/>
        <v>2087.6</v>
      </c>
      <c r="AV14" s="60">
        <f t="shared" si="10"/>
        <v>26132.15928</v>
      </c>
      <c r="AW14" s="70">
        <f t="shared" si="54"/>
        <v>2177.67994</v>
      </c>
      <c r="AX14" s="34">
        <v>310</v>
      </c>
      <c r="AY14" s="59">
        <f t="shared" si="55"/>
        <v>2108</v>
      </c>
      <c r="AZ14" s="60">
        <f t="shared" si="11"/>
        <v>26387.522399999998</v>
      </c>
      <c r="BA14" s="70">
        <f t="shared" si="56"/>
        <v>2198.9602</v>
      </c>
      <c r="BB14" s="34">
        <v>313</v>
      </c>
      <c r="BC14" s="59">
        <f t="shared" si="57"/>
        <v>2128.4</v>
      </c>
      <c r="BD14" s="60">
        <f t="shared" si="12"/>
        <v>26642.88552</v>
      </c>
      <c r="BE14" s="70">
        <f t="shared" si="58"/>
        <v>2220.24046</v>
      </c>
      <c r="BF14" s="34">
        <v>316</v>
      </c>
      <c r="BG14" s="59">
        <f t="shared" si="59"/>
        <v>2148.7999999999997</v>
      </c>
      <c r="BH14" s="60">
        <f t="shared" si="13"/>
        <v>26898.24864</v>
      </c>
      <c r="BI14" s="70">
        <f t="shared" si="60"/>
        <v>2241.52072</v>
      </c>
      <c r="BJ14" s="34">
        <v>319</v>
      </c>
      <c r="BK14" s="59">
        <f t="shared" si="61"/>
        <v>2169.2</v>
      </c>
      <c r="BL14" s="60">
        <f t="shared" si="14"/>
        <v>27153.61176</v>
      </c>
      <c r="BM14" s="70">
        <f t="shared" si="62"/>
        <v>2262.80098</v>
      </c>
      <c r="BN14" s="34">
        <v>322</v>
      </c>
      <c r="BO14" s="59">
        <f t="shared" si="63"/>
        <v>2189.6</v>
      </c>
      <c r="BP14" s="60">
        <f t="shared" si="15"/>
        <v>27408.974879999998</v>
      </c>
      <c r="BQ14" s="70">
        <f t="shared" si="64"/>
        <v>2284.08124</v>
      </c>
      <c r="BR14" s="34">
        <v>326</v>
      </c>
      <c r="BS14" s="59">
        <f t="shared" si="65"/>
        <v>2216.7999999999997</v>
      </c>
      <c r="BT14" s="60">
        <f t="shared" si="16"/>
        <v>27749.459039999998</v>
      </c>
      <c r="BU14" s="70">
        <f t="shared" si="66"/>
        <v>2312.4549199999997</v>
      </c>
      <c r="BV14" s="34">
        <v>329</v>
      </c>
      <c r="BW14" s="59">
        <f t="shared" si="67"/>
        <v>2237.2</v>
      </c>
      <c r="BX14" s="60">
        <f t="shared" si="17"/>
        <v>28004.82216</v>
      </c>
      <c r="BY14" s="70">
        <f t="shared" si="68"/>
        <v>2333.73518</v>
      </c>
      <c r="BZ14" s="34">
        <v>332</v>
      </c>
      <c r="CA14" s="59">
        <f t="shared" si="69"/>
        <v>2257.6</v>
      </c>
      <c r="CB14" s="60">
        <f t="shared" si="18"/>
        <v>28260.18528</v>
      </c>
      <c r="CC14" s="70">
        <f t="shared" si="70"/>
        <v>2355.01544</v>
      </c>
      <c r="CD14" s="34">
        <v>336</v>
      </c>
      <c r="CE14" s="59">
        <f t="shared" si="71"/>
        <v>2284.7999999999997</v>
      </c>
      <c r="CF14" s="60">
        <f t="shared" si="19"/>
        <v>28600.66944</v>
      </c>
      <c r="CG14" s="70">
        <f t="shared" si="72"/>
        <v>2383.3891200000003</v>
      </c>
      <c r="CH14" s="34">
        <v>339</v>
      </c>
      <c r="CI14" s="59">
        <f t="shared" si="73"/>
        <v>2305.2</v>
      </c>
      <c r="CJ14" s="60">
        <f t="shared" si="20"/>
        <v>28856.03256</v>
      </c>
      <c r="CK14" s="70">
        <f t="shared" si="74"/>
        <v>2404.66938</v>
      </c>
      <c r="CL14" s="34">
        <v>342</v>
      </c>
      <c r="CM14" s="59">
        <f t="shared" si="75"/>
        <v>2325.6</v>
      </c>
      <c r="CN14" s="60">
        <f t="shared" si="21"/>
        <v>29111.395679999998</v>
      </c>
      <c r="CO14" s="70">
        <f t="shared" si="76"/>
        <v>2425.94964</v>
      </c>
      <c r="CP14" s="34">
        <v>346</v>
      </c>
      <c r="CQ14" s="59">
        <f t="shared" si="77"/>
        <v>2352.7999999999997</v>
      </c>
      <c r="CR14" s="60">
        <f t="shared" si="22"/>
        <v>29451.879839999998</v>
      </c>
      <c r="CS14" s="70">
        <f t="shared" si="78"/>
        <v>2454.32332</v>
      </c>
      <c r="CT14" s="34">
        <v>349</v>
      </c>
      <c r="CU14" s="59">
        <f t="shared" si="79"/>
        <v>2373.2</v>
      </c>
      <c r="CV14" s="60">
        <f t="shared" si="23"/>
        <v>29707.24296</v>
      </c>
      <c r="CW14" s="70">
        <f t="shared" si="80"/>
        <v>2475.60358</v>
      </c>
      <c r="CX14" s="34">
        <v>353</v>
      </c>
      <c r="CY14" s="59">
        <f t="shared" si="81"/>
        <v>2400.4</v>
      </c>
      <c r="CZ14" s="60">
        <f t="shared" si="24"/>
        <v>30047.727120000003</v>
      </c>
      <c r="DA14" s="70">
        <f t="shared" si="82"/>
        <v>2503.97726</v>
      </c>
      <c r="DB14" s="34">
        <v>356</v>
      </c>
      <c r="DC14" s="59">
        <f t="shared" si="83"/>
        <v>2420.7999999999997</v>
      </c>
      <c r="DD14" s="60">
        <f t="shared" si="25"/>
        <v>30303.090239999998</v>
      </c>
      <c r="DE14" s="70">
        <f t="shared" si="84"/>
        <v>2525.2575199999997</v>
      </c>
      <c r="DF14" s="34">
        <v>360</v>
      </c>
      <c r="DG14" s="59">
        <f t="shared" si="85"/>
        <v>2448</v>
      </c>
      <c r="DH14" s="60">
        <f t="shared" si="26"/>
        <v>30643.574399999998</v>
      </c>
      <c r="DI14" s="70">
        <f t="shared" si="86"/>
        <v>2553.6312</v>
      </c>
      <c r="DJ14" s="34">
        <v>363</v>
      </c>
      <c r="DK14" s="59">
        <f t="shared" si="87"/>
        <v>2468.4</v>
      </c>
      <c r="DL14" s="60">
        <f t="shared" si="27"/>
        <v>30898.93752</v>
      </c>
      <c r="DM14" s="70">
        <f t="shared" si="88"/>
        <v>2574.91146</v>
      </c>
      <c r="DN14" s="34">
        <v>367</v>
      </c>
      <c r="DO14" s="59">
        <f t="shared" si="89"/>
        <v>2495.6</v>
      </c>
      <c r="DP14" s="60">
        <f t="shared" si="28"/>
        <v>31239.42168</v>
      </c>
      <c r="DQ14" s="70">
        <f t="shared" si="90"/>
        <v>2603.28514</v>
      </c>
      <c r="DR14" s="34">
        <v>371</v>
      </c>
      <c r="DS14" s="59">
        <f t="shared" si="91"/>
        <v>2522.7999999999997</v>
      </c>
      <c r="DT14" s="68">
        <f t="shared" si="29"/>
        <v>31579.90584</v>
      </c>
      <c r="DU14" s="75">
        <f t="shared" si="92"/>
        <v>2631.65882</v>
      </c>
    </row>
    <row r="15" spans="1:125" s="16" customFormat="1" ht="27.75" customHeight="1">
      <c r="A15" s="38" t="s">
        <v>73</v>
      </c>
      <c r="B15" s="34">
        <v>283</v>
      </c>
      <c r="C15" s="61">
        <f t="shared" si="30"/>
        <v>1924.3999999999999</v>
      </c>
      <c r="D15" s="60">
        <f t="shared" si="0"/>
        <v>24089.254320000004</v>
      </c>
      <c r="E15" s="70">
        <f t="shared" si="31"/>
        <v>2007.4378600000002</v>
      </c>
      <c r="F15" s="34">
        <v>286</v>
      </c>
      <c r="G15" s="61">
        <f t="shared" si="32"/>
        <v>1944.8</v>
      </c>
      <c r="H15" s="60">
        <f t="shared" si="1"/>
        <v>24344.61744</v>
      </c>
      <c r="I15" s="70">
        <f t="shared" si="33"/>
        <v>2028.7181200000002</v>
      </c>
      <c r="J15" s="34">
        <v>289</v>
      </c>
      <c r="K15" s="61">
        <f t="shared" si="34"/>
        <v>1965.2</v>
      </c>
      <c r="L15" s="60">
        <f t="shared" si="35"/>
        <v>24506.622</v>
      </c>
      <c r="M15" s="70">
        <f t="shared" si="36"/>
        <v>2042.2185</v>
      </c>
      <c r="N15" s="34">
        <v>292</v>
      </c>
      <c r="O15" s="61">
        <f t="shared" si="37"/>
        <v>1985.6</v>
      </c>
      <c r="P15" s="60">
        <f t="shared" si="2"/>
        <v>24855.343679999998</v>
      </c>
      <c r="Q15" s="70">
        <f t="shared" si="38"/>
        <v>2071.27864</v>
      </c>
      <c r="R15" s="34">
        <v>294</v>
      </c>
      <c r="S15" s="61">
        <f t="shared" si="39"/>
        <v>1999.2</v>
      </c>
      <c r="T15" s="60">
        <f t="shared" si="3"/>
        <v>25025.58576</v>
      </c>
      <c r="U15" s="70">
        <f t="shared" si="40"/>
        <v>2085.4654800000003</v>
      </c>
      <c r="V15" s="34">
        <v>297</v>
      </c>
      <c r="W15" s="61">
        <f t="shared" si="41"/>
        <v>2019.6</v>
      </c>
      <c r="X15" s="60">
        <f t="shared" si="4"/>
        <v>25280.948879999996</v>
      </c>
      <c r="Y15" s="70">
        <f t="shared" si="42"/>
        <v>2106.74574</v>
      </c>
      <c r="Z15" s="34">
        <v>300</v>
      </c>
      <c r="AA15" s="61">
        <f t="shared" si="43"/>
        <v>2040</v>
      </c>
      <c r="AB15" s="60">
        <f t="shared" si="5"/>
        <v>25536.312</v>
      </c>
      <c r="AC15" s="70">
        <f t="shared" si="44"/>
        <v>2128.0260000000003</v>
      </c>
      <c r="AD15" s="34">
        <v>303</v>
      </c>
      <c r="AE15" s="61">
        <f t="shared" si="45"/>
        <v>2060.4</v>
      </c>
      <c r="AF15" s="60">
        <f t="shared" si="6"/>
        <v>25791.675120000004</v>
      </c>
      <c r="AG15" s="70">
        <f t="shared" si="46"/>
        <v>2149.3062600000003</v>
      </c>
      <c r="AH15" s="34">
        <v>306</v>
      </c>
      <c r="AI15" s="61">
        <f t="shared" si="47"/>
        <v>2080.7999999999997</v>
      </c>
      <c r="AJ15" s="60">
        <f t="shared" si="7"/>
        <v>26047.038239999998</v>
      </c>
      <c r="AK15" s="70">
        <f t="shared" si="48"/>
        <v>2170.58652</v>
      </c>
      <c r="AL15" s="34">
        <v>310</v>
      </c>
      <c r="AM15" s="61">
        <f t="shared" si="49"/>
        <v>2108</v>
      </c>
      <c r="AN15" s="60">
        <f t="shared" si="8"/>
        <v>26387.522399999998</v>
      </c>
      <c r="AO15" s="70">
        <f t="shared" si="50"/>
        <v>2198.9602</v>
      </c>
      <c r="AP15" s="34">
        <v>313</v>
      </c>
      <c r="AQ15" s="61">
        <f t="shared" si="51"/>
        <v>2128.4</v>
      </c>
      <c r="AR15" s="60">
        <f t="shared" si="9"/>
        <v>26642.88552</v>
      </c>
      <c r="AS15" s="70">
        <f t="shared" si="52"/>
        <v>2220.24046</v>
      </c>
      <c r="AT15" s="34">
        <v>316</v>
      </c>
      <c r="AU15" s="61">
        <f t="shared" si="53"/>
        <v>2148.7999999999997</v>
      </c>
      <c r="AV15" s="60">
        <f t="shared" si="10"/>
        <v>26898.24864</v>
      </c>
      <c r="AW15" s="70">
        <f t="shared" si="54"/>
        <v>2241.52072</v>
      </c>
      <c r="AX15" s="34">
        <v>319</v>
      </c>
      <c r="AY15" s="61">
        <f t="shared" si="55"/>
        <v>2169.2</v>
      </c>
      <c r="AZ15" s="60">
        <f t="shared" si="11"/>
        <v>27153.61176</v>
      </c>
      <c r="BA15" s="70">
        <f t="shared" si="56"/>
        <v>2262.80098</v>
      </c>
      <c r="BB15" s="34">
        <v>322</v>
      </c>
      <c r="BC15" s="61">
        <f t="shared" si="57"/>
        <v>2189.6</v>
      </c>
      <c r="BD15" s="60">
        <f t="shared" si="12"/>
        <v>27408.974879999998</v>
      </c>
      <c r="BE15" s="70">
        <f t="shared" si="58"/>
        <v>2284.08124</v>
      </c>
      <c r="BF15" s="34">
        <v>325</v>
      </c>
      <c r="BG15" s="61">
        <f t="shared" si="59"/>
        <v>2210</v>
      </c>
      <c r="BH15" s="60">
        <f t="shared" si="13"/>
        <v>27664.338</v>
      </c>
      <c r="BI15" s="70">
        <f t="shared" si="60"/>
        <v>2305.3615</v>
      </c>
      <c r="BJ15" s="34">
        <v>329</v>
      </c>
      <c r="BK15" s="61">
        <f t="shared" si="61"/>
        <v>2237.2</v>
      </c>
      <c r="BL15" s="60">
        <f t="shared" si="14"/>
        <v>28004.82216</v>
      </c>
      <c r="BM15" s="70">
        <f t="shared" si="62"/>
        <v>2333.73518</v>
      </c>
      <c r="BN15" s="34">
        <v>332</v>
      </c>
      <c r="BO15" s="61">
        <f t="shared" si="63"/>
        <v>2257.6</v>
      </c>
      <c r="BP15" s="60">
        <f t="shared" si="15"/>
        <v>28260.18528</v>
      </c>
      <c r="BQ15" s="70">
        <f t="shared" si="64"/>
        <v>2355.01544</v>
      </c>
      <c r="BR15" s="34">
        <v>335</v>
      </c>
      <c r="BS15" s="61">
        <f t="shared" si="65"/>
        <v>2278</v>
      </c>
      <c r="BT15" s="60">
        <f t="shared" si="16"/>
        <v>28515.5484</v>
      </c>
      <c r="BU15" s="70">
        <f t="shared" si="66"/>
        <v>2376.2957</v>
      </c>
      <c r="BV15" s="34">
        <v>339</v>
      </c>
      <c r="BW15" s="61">
        <f t="shared" si="67"/>
        <v>2305.2</v>
      </c>
      <c r="BX15" s="60">
        <f t="shared" si="17"/>
        <v>28856.03256</v>
      </c>
      <c r="BY15" s="70">
        <f t="shared" si="68"/>
        <v>2404.66938</v>
      </c>
      <c r="BZ15" s="34">
        <v>342</v>
      </c>
      <c r="CA15" s="61">
        <f t="shared" si="69"/>
        <v>2325.6</v>
      </c>
      <c r="CB15" s="60">
        <f t="shared" si="18"/>
        <v>29111.395679999998</v>
      </c>
      <c r="CC15" s="70">
        <f t="shared" si="70"/>
        <v>2425.94964</v>
      </c>
      <c r="CD15" s="34">
        <v>345</v>
      </c>
      <c r="CE15" s="61">
        <f t="shared" si="71"/>
        <v>2346</v>
      </c>
      <c r="CF15" s="60">
        <f t="shared" si="19"/>
        <v>29366.7588</v>
      </c>
      <c r="CG15" s="70">
        <f t="shared" si="72"/>
        <v>2447.2299</v>
      </c>
      <c r="CH15" s="34">
        <v>349</v>
      </c>
      <c r="CI15" s="61">
        <f t="shared" si="73"/>
        <v>2373.2</v>
      </c>
      <c r="CJ15" s="60">
        <f t="shared" si="20"/>
        <v>29707.24296</v>
      </c>
      <c r="CK15" s="70">
        <f t="shared" si="74"/>
        <v>2475.60358</v>
      </c>
      <c r="CL15" s="34">
        <v>352</v>
      </c>
      <c r="CM15" s="61">
        <f t="shared" si="75"/>
        <v>2393.6</v>
      </c>
      <c r="CN15" s="60">
        <f t="shared" si="21"/>
        <v>29962.60608</v>
      </c>
      <c r="CO15" s="70">
        <f t="shared" si="76"/>
        <v>2496.88384</v>
      </c>
      <c r="CP15" s="34">
        <v>356</v>
      </c>
      <c r="CQ15" s="61">
        <f t="shared" si="77"/>
        <v>2420.7999999999997</v>
      </c>
      <c r="CR15" s="60">
        <f t="shared" si="22"/>
        <v>30303.090239999998</v>
      </c>
      <c r="CS15" s="70">
        <f t="shared" si="78"/>
        <v>2525.2575199999997</v>
      </c>
      <c r="CT15" s="34">
        <v>359</v>
      </c>
      <c r="CU15" s="61">
        <f t="shared" si="79"/>
        <v>2441.2</v>
      </c>
      <c r="CV15" s="60">
        <f t="shared" si="23"/>
        <v>30558.453359999996</v>
      </c>
      <c r="CW15" s="70">
        <f t="shared" si="80"/>
        <v>2546.5377799999997</v>
      </c>
      <c r="CX15" s="34">
        <v>363</v>
      </c>
      <c r="CY15" s="61">
        <f t="shared" si="81"/>
        <v>2468.4</v>
      </c>
      <c r="CZ15" s="60">
        <f t="shared" si="24"/>
        <v>30898.93752</v>
      </c>
      <c r="DA15" s="70">
        <f t="shared" si="82"/>
        <v>2574.91146</v>
      </c>
      <c r="DB15" s="34">
        <v>367</v>
      </c>
      <c r="DC15" s="61">
        <f t="shared" si="83"/>
        <v>2495.6</v>
      </c>
      <c r="DD15" s="60">
        <f t="shared" si="25"/>
        <v>31239.42168</v>
      </c>
      <c r="DE15" s="70">
        <f t="shared" si="84"/>
        <v>2603.28514</v>
      </c>
      <c r="DF15" s="34">
        <v>370</v>
      </c>
      <c r="DG15" s="61">
        <f t="shared" si="85"/>
        <v>2516</v>
      </c>
      <c r="DH15" s="60">
        <f t="shared" si="26"/>
        <v>31494.7848</v>
      </c>
      <c r="DI15" s="70">
        <f t="shared" si="86"/>
        <v>2624.5654</v>
      </c>
      <c r="DJ15" s="34">
        <v>374</v>
      </c>
      <c r="DK15" s="61">
        <f t="shared" si="87"/>
        <v>2543.2</v>
      </c>
      <c r="DL15" s="60">
        <f t="shared" si="27"/>
        <v>31835.268959999998</v>
      </c>
      <c r="DM15" s="70">
        <f t="shared" si="88"/>
        <v>2652.9390799999996</v>
      </c>
      <c r="DN15" s="34">
        <v>378</v>
      </c>
      <c r="DO15" s="61">
        <f t="shared" si="89"/>
        <v>2570.4</v>
      </c>
      <c r="DP15" s="60">
        <f t="shared" si="28"/>
        <v>32175.75312</v>
      </c>
      <c r="DQ15" s="70">
        <f t="shared" si="90"/>
        <v>2681.3127600000003</v>
      </c>
      <c r="DR15" s="34">
        <v>381</v>
      </c>
      <c r="DS15" s="61">
        <f t="shared" si="91"/>
        <v>2590.7999999999997</v>
      </c>
      <c r="DT15" s="68">
        <f t="shared" si="29"/>
        <v>32431.11624</v>
      </c>
      <c r="DU15" s="75">
        <f t="shared" si="92"/>
        <v>2702.59302</v>
      </c>
    </row>
    <row r="16" spans="1:125" s="16" customFormat="1" ht="27.75" customHeight="1" thickBot="1">
      <c r="A16" s="39" t="s">
        <v>74</v>
      </c>
      <c r="B16" s="35">
        <v>293</v>
      </c>
      <c r="C16" s="62">
        <f t="shared" si="30"/>
        <v>1992.3999999999999</v>
      </c>
      <c r="D16" s="60">
        <f t="shared" si="0"/>
        <v>24940.46472</v>
      </c>
      <c r="E16" s="70">
        <f t="shared" si="31"/>
        <v>2078.37206</v>
      </c>
      <c r="F16" s="35">
        <v>296</v>
      </c>
      <c r="G16" s="62">
        <f t="shared" si="32"/>
        <v>2012.8</v>
      </c>
      <c r="H16" s="60">
        <f t="shared" si="1"/>
        <v>25195.827839999998</v>
      </c>
      <c r="I16" s="70">
        <f t="shared" si="33"/>
        <v>2099.6523199999997</v>
      </c>
      <c r="J16" s="35">
        <v>299</v>
      </c>
      <c r="K16" s="62">
        <f t="shared" si="34"/>
        <v>2033.2</v>
      </c>
      <c r="L16" s="60">
        <f t="shared" si="35"/>
        <v>25354.602000000003</v>
      </c>
      <c r="M16" s="70">
        <f t="shared" si="36"/>
        <v>2112.8835000000004</v>
      </c>
      <c r="N16" s="35">
        <v>302</v>
      </c>
      <c r="O16" s="62">
        <f t="shared" si="37"/>
        <v>2053.6</v>
      </c>
      <c r="P16" s="60">
        <f t="shared" si="2"/>
        <v>25706.554079999998</v>
      </c>
      <c r="Q16" s="70">
        <f t="shared" si="38"/>
        <v>2142.2128399999997</v>
      </c>
      <c r="R16" s="35">
        <v>305</v>
      </c>
      <c r="S16" s="62">
        <f t="shared" si="39"/>
        <v>2074</v>
      </c>
      <c r="T16" s="60">
        <f t="shared" si="3"/>
        <v>25961.9172</v>
      </c>
      <c r="U16" s="70">
        <f t="shared" si="40"/>
        <v>2163.4931</v>
      </c>
      <c r="V16" s="35">
        <v>308</v>
      </c>
      <c r="W16" s="62">
        <f t="shared" si="41"/>
        <v>2094.4</v>
      </c>
      <c r="X16" s="60">
        <f t="shared" si="4"/>
        <v>26217.28032</v>
      </c>
      <c r="Y16" s="70">
        <f t="shared" si="42"/>
        <v>2184.77336</v>
      </c>
      <c r="Z16" s="35">
        <v>311</v>
      </c>
      <c r="AA16" s="62">
        <f t="shared" si="43"/>
        <v>2114.7999999999997</v>
      </c>
      <c r="AB16" s="60">
        <f t="shared" si="5"/>
        <v>26472.64344</v>
      </c>
      <c r="AC16" s="70">
        <f t="shared" si="44"/>
        <v>2206.05362</v>
      </c>
      <c r="AD16" s="35">
        <v>314</v>
      </c>
      <c r="AE16" s="62">
        <f t="shared" si="45"/>
        <v>2135.2</v>
      </c>
      <c r="AF16" s="63">
        <f>(AD16*$A$18*6)+(AD16*$A$19*6)+((AD16*$A$18*6)+(AD16*$A$19*6))*5%</f>
        <v>26626.572</v>
      </c>
      <c r="AG16" s="70">
        <f t="shared" si="46"/>
        <v>2218.881</v>
      </c>
      <c r="AH16" s="35">
        <v>317</v>
      </c>
      <c r="AI16" s="62">
        <f t="shared" si="47"/>
        <v>2155.6</v>
      </c>
      <c r="AJ16" s="60">
        <f t="shared" si="7"/>
        <v>26983.36968</v>
      </c>
      <c r="AK16" s="70">
        <f t="shared" si="48"/>
        <v>2248.61414</v>
      </c>
      <c r="AL16" s="35">
        <v>320</v>
      </c>
      <c r="AM16" s="62">
        <f t="shared" si="49"/>
        <v>2176</v>
      </c>
      <c r="AN16" s="60">
        <f t="shared" si="8"/>
        <v>27238.732799999998</v>
      </c>
      <c r="AO16" s="70">
        <f t="shared" si="50"/>
        <v>2269.8943999999997</v>
      </c>
      <c r="AP16" s="35">
        <v>324</v>
      </c>
      <c r="AQ16" s="62">
        <f t="shared" si="51"/>
        <v>2203.2</v>
      </c>
      <c r="AR16" s="63">
        <f>(AP16*$A$18*6)+(AP16*$A$19*6)+((AP16*$A$18*6)+(AP16*$A$19*6))*5%</f>
        <v>27474.551999999996</v>
      </c>
      <c r="AS16" s="70">
        <f t="shared" si="52"/>
        <v>2289.546</v>
      </c>
      <c r="AT16" s="35">
        <v>327</v>
      </c>
      <c r="AU16" s="62">
        <f t="shared" si="53"/>
        <v>2223.6</v>
      </c>
      <c r="AV16" s="60">
        <f t="shared" si="10"/>
        <v>27834.58008</v>
      </c>
      <c r="AW16" s="70">
        <f t="shared" si="54"/>
        <v>2319.54834</v>
      </c>
      <c r="AX16" s="35">
        <v>330</v>
      </c>
      <c r="AY16" s="62">
        <f t="shared" si="55"/>
        <v>2244</v>
      </c>
      <c r="AZ16" s="60">
        <f t="shared" si="11"/>
        <v>28089.9432</v>
      </c>
      <c r="BA16" s="70">
        <f t="shared" si="56"/>
        <v>2340.8286000000003</v>
      </c>
      <c r="BB16" s="35">
        <v>333</v>
      </c>
      <c r="BC16" s="62">
        <f t="shared" si="57"/>
        <v>2264.4</v>
      </c>
      <c r="BD16" s="60">
        <f t="shared" si="12"/>
        <v>28345.306320000003</v>
      </c>
      <c r="BE16" s="70">
        <f t="shared" si="58"/>
        <v>2362.1088600000003</v>
      </c>
      <c r="BF16" s="35">
        <v>337</v>
      </c>
      <c r="BG16" s="62">
        <f t="shared" si="59"/>
        <v>2291.6</v>
      </c>
      <c r="BH16" s="60">
        <f t="shared" si="13"/>
        <v>28685.79048</v>
      </c>
      <c r="BI16" s="70">
        <f t="shared" si="60"/>
        <v>2390.48254</v>
      </c>
      <c r="BJ16" s="35">
        <v>340</v>
      </c>
      <c r="BK16" s="62">
        <f t="shared" si="61"/>
        <v>2312</v>
      </c>
      <c r="BL16" s="60">
        <f t="shared" si="14"/>
        <v>28941.1536</v>
      </c>
      <c r="BM16" s="70">
        <f t="shared" si="62"/>
        <v>2411.7628</v>
      </c>
      <c r="BN16" s="35">
        <v>344</v>
      </c>
      <c r="BO16" s="62">
        <f t="shared" si="63"/>
        <v>2339.2</v>
      </c>
      <c r="BP16" s="60">
        <f t="shared" si="15"/>
        <v>29281.637759999998</v>
      </c>
      <c r="BQ16" s="70">
        <f t="shared" si="64"/>
        <v>2440.1364799999997</v>
      </c>
      <c r="BR16" s="35">
        <v>347</v>
      </c>
      <c r="BS16" s="62">
        <f t="shared" si="65"/>
        <v>2359.6</v>
      </c>
      <c r="BT16" s="60">
        <f t="shared" si="16"/>
        <v>29537.000879999996</v>
      </c>
      <c r="BU16" s="70">
        <f t="shared" si="66"/>
        <v>2461.4167399999997</v>
      </c>
      <c r="BV16" s="35">
        <v>350</v>
      </c>
      <c r="BW16" s="62">
        <f t="shared" si="67"/>
        <v>2380</v>
      </c>
      <c r="BX16" s="60">
        <f t="shared" si="17"/>
        <v>29792.364</v>
      </c>
      <c r="BY16" s="70">
        <f t="shared" si="68"/>
        <v>2482.697</v>
      </c>
      <c r="BZ16" s="35">
        <v>354</v>
      </c>
      <c r="CA16" s="62">
        <f t="shared" si="69"/>
        <v>2407.2</v>
      </c>
      <c r="CB16" s="60">
        <f t="shared" si="18"/>
        <v>30132.84816</v>
      </c>
      <c r="CC16" s="70">
        <f t="shared" si="70"/>
        <v>2511.0706800000003</v>
      </c>
      <c r="CD16" s="35">
        <v>358</v>
      </c>
      <c r="CE16" s="62">
        <f t="shared" si="71"/>
        <v>2434.4</v>
      </c>
      <c r="CF16" s="60">
        <f t="shared" si="19"/>
        <v>30473.33232</v>
      </c>
      <c r="CG16" s="70">
        <f t="shared" si="72"/>
        <v>2539.44436</v>
      </c>
      <c r="CH16" s="35">
        <v>361</v>
      </c>
      <c r="CI16" s="62">
        <f t="shared" si="73"/>
        <v>2454.7999999999997</v>
      </c>
      <c r="CJ16" s="60">
        <f t="shared" si="20"/>
        <v>30728.69544</v>
      </c>
      <c r="CK16" s="70">
        <f t="shared" si="74"/>
        <v>2560.72462</v>
      </c>
      <c r="CL16" s="35">
        <v>365</v>
      </c>
      <c r="CM16" s="62">
        <f t="shared" si="75"/>
        <v>2482</v>
      </c>
      <c r="CN16" s="60">
        <f t="shared" si="21"/>
        <v>31069.179600000003</v>
      </c>
      <c r="CO16" s="70">
        <f t="shared" si="76"/>
        <v>2589.0983</v>
      </c>
      <c r="CP16" s="35">
        <v>368</v>
      </c>
      <c r="CQ16" s="62">
        <f t="shared" si="77"/>
        <v>2502.4</v>
      </c>
      <c r="CR16" s="60">
        <f t="shared" si="22"/>
        <v>31324.54272</v>
      </c>
      <c r="CS16" s="70">
        <f t="shared" si="78"/>
        <v>2610.37856</v>
      </c>
      <c r="CT16" s="35">
        <v>372</v>
      </c>
      <c r="CU16" s="62">
        <f t="shared" si="79"/>
        <v>2529.6</v>
      </c>
      <c r="CV16" s="63">
        <f t="shared" si="23"/>
        <v>31665.026879999998</v>
      </c>
      <c r="CW16" s="70">
        <f t="shared" si="80"/>
        <v>2638.75224</v>
      </c>
      <c r="CX16" s="35">
        <v>376</v>
      </c>
      <c r="CY16" s="62">
        <f t="shared" si="81"/>
        <v>2556.7999999999997</v>
      </c>
      <c r="CZ16" s="60">
        <f t="shared" si="24"/>
        <v>32005.511039999998</v>
      </c>
      <c r="DA16" s="70">
        <f t="shared" si="82"/>
        <v>2667.12592</v>
      </c>
      <c r="DB16" s="35">
        <v>380</v>
      </c>
      <c r="DC16" s="62">
        <f t="shared" si="83"/>
        <v>2584</v>
      </c>
      <c r="DD16" s="60">
        <f t="shared" si="25"/>
        <v>32345.995200000005</v>
      </c>
      <c r="DE16" s="70">
        <f t="shared" si="84"/>
        <v>2695.4996000000006</v>
      </c>
      <c r="DF16" s="35">
        <v>383</v>
      </c>
      <c r="DG16" s="62">
        <f t="shared" si="85"/>
        <v>2604.4</v>
      </c>
      <c r="DH16" s="63">
        <f>(DF16*$A$18*6)+(DF16*$A$19*6)+((DF16*$A$18*6)+(DF16*$A$19*6))*5%</f>
        <v>32477.634000000002</v>
      </c>
      <c r="DI16" s="70">
        <f t="shared" si="86"/>
        <v>2706.4695</v>
      </c>
      <c r="DJ16" s="35">
        <v>387</v>
      </c>
      <c r="DK16" s="62">
        <f t="shared" si="87"/>
        <v>2631.6</v>
      </c>
      <c r="DL16" s="60">
        <f t="shared" si="27"/>
        <v>32941.84248</v>
      </c>
      <c r="DM16" s="70">
        <f t="shared" si="88"/>
        <v>2745.15354</v>
      </c>
      <c r="DN16" s="35">
        <v>391</v>
      </c>
      <c r="DO16" s="62">
        <f t="shared" si="89"/>
        <v>2658.7999999999997</v>
      </c>
      <c r="DP16" s="60">
        <f t="shared" si="28"/>
        <v>33282.32664</v>
      </c>
      <c r="DQ16" s="70">
        <f t="shared" si="90"/>
        <v>2773.52722</v>
      </c>
      <c r="DR16" s="35">
        <v>395</v>
      </c>
      <c r="DS16" s="62">
        <f t="shared" si="91"/>
        <v>2686</v>
      </c>
      <c r="DT16" s="68">
        <f t="shared" si="29"/>
        <v>33622.8108</v>
      </c>
      <c r="DU16" s="75">
        <f t="shared" si="92"/>
        <v>2801.9009</v>
      </c>
    </row>
    <row r="17" ht="12.75" customHeight="1"/>
    <row r="18" ht="12">
      <c r="A18">
        <v>6.66</v>
      </c>
    </row>
    <row r="19" ht="12">
      <c r="A19">
        <v>6.8</v>
      </c>
    </row>
  </sheetData>
  <mergeCells count="48">
    <mergeCell ref="DN3:DP3"/>
    <mergeCell ref="DR3:DT3"/>
    <mergeCell ref="A3:A4"/>
    <mergeCell ref="B2:P2"/>
    <mergeCell ref="DJ3:DL3"/>
    <mergeCell ref="BZ3:CB3"/>
    <mergeCell ref="CD3:CF3"/>
    <mergeCell ref="BB3:BD3"/>
    <mergeCell ref="BF3:BH3"/>
    <mergeCell ref="BJ3:BL3"/>
    <mergeCell ref="BR3:BT3"/>
    <mergeCell ref="BV3:BX3"/>
    <mergeCell ref="B1:P1"/>
    <mergeCell ref="R1:AF1"/>
    <mergeCell ref="R2:AF2"/>
    <mergeCell ref="AH1:AV1"/>
    <mergeCell ref="AH2:AV2"/>
    <mergeCell ref="B3:D3"/>
    <mergeCell ref="F3:H3"/>
    <mergeCell ref="J3:L3"/>
    <mergeCell ref="CX3:CZ3"/>
    <mergeCell ref="DB3:DD3"/>
    <mergeCell ref="DF3:DH3"/>
    <mergeCell ref="CH3:CJ3"/>
    <mergeCell ref="CL3:CN3"/>
    <mergeCell ref="CP3:CR3"/>
    <mergeCell ref="CT3:CV3"/>
    <mergeCell ref="N3:P3"/>
    <mergeCell ref="R3:T3"/>
    <mergeCell ref="V3:X3"/>
    <mergeCell ref="Z3:AB3"/>
    <mergeCell ref="AD3:AF3"/>
    <mergeCell ref="AH3:AJ3"/>
    <mergeCell ref="AX2:BL2"/>
    <mergeCell ref="BN1:CB1"/>
    <mergeCell ref="BN2:CB2"/>
    <mergeCell ref="BN3:BP3"/>
    <mergeCell ref="AL3:AN3"/>
    <mergeCell ref="AP3:AR3"/>
    <mergeCell ref="AT3:AV3"/>
    <mergeCell ref="AX3:AZ3"/>
    <mergeCell ref="AX1:BL1"/>
    <mergeCell ref="DJ1:DT1"/>
    <mergeCell ref="DJ2:DT2"/>
    <mergeCell ref="CD1:CR1"/>
    <mergeCell ref="CD2:CR2"/>
    <mergeCell ref="CT1:DH1"/>
    <mergeCell ref="CT2:DH2"/>
  </mergeCells>
  <printOptions horizontalCentered="1" verticalCentered="1"/>
  <pageMargins left="0" right="0" top="0" bottom="0" header="0" footer="0"/>
  <pageSetup orientation="landscape" pageOrder="overThenDown" paperSize="9" r:id="rId1"/>
  <headerFooter alignWithMargins="0">
    <oddFooter>&amp;L&amp;C&amp;"Times New Roman,Normal"&amp;10Page &amp;P&amp;R</oddFooter>
  </headerFooter>
  <colBreaks count="7" manualBreakCount="7">
    <brk id="17" max="65535" man="1"/>
    <brk id="33" max="65535" man="1"/>
    <brk id="49" max="65535" man="1"/>
    <brk id="65" max="65535" man="1"/>
    <brk id="81" max="65535" man="1"/>
    <brk id="97" max="65535" man="1"/>
    <brk id="1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C19"/>
  <sheetViews>
    <sheetView showGridLines="0" tabSelected="1" workbookViewId="0" topLeftCell="A1">
      <selection activeCell="A18" sqref="A18"/>
    </sheetView>
  </sheetViews>
  <sheetFormatPr defaultColWidth="11.00390625" defaultRowHeight="12"/>
  <cols>
    <col min="2" max="2" width="6.875" style="0" customWidth="1"/>
    <col min="3" max="5" width="9.875" style="0" customWidth="1"/>
    <col min="6" max="6" width="6.875" style="0" customWidth="1"/>
    <col min="7" max="9" width="9.875" style="0" customWidth="1"/>
    <col min="10" max="10" width="6.875" style="0" customWidth="1"/>
    <col min="11" max="13" width="9.875" style="0" customWidth="1"/>
    <col min="14" max="14" width="6.875" style="0" customWidth="1"/>
    <col min="15" max="17" width="9.875" style="0" customWidth="1"/>
    <col min="18" max="18" width="6.875" style="0" customWidth="1"/>
    <col min="19" max="21" width="9.875" style="0" customWidth="1"/>
    <col min="22" max="22" width="6.875" style="0" customWidth="1"/>
    <col min="23" max="25" width="9.875" style="0" customWidth="1"/>
    <col min="26" max="26" width="6.875" style="0" customWidth="1"/>
    <col min="27" max="29" width="9.875" style="0" customWidth="1"/>
    <col min="30" max="30" width="6.875" style="0" customWidth="1"/>
    <col min="31" max="33" width="9.875" style="0" customWidth="1"/>
    <col min="34" max="34" width="6.875" style="0" customWidth="1"/>
    <col min="35" max="37" width="9.875" style="0" customWidth="1"/>
    <col min="38" max="38" width="6.875" style="0" customWidth="1"/>
    <col min="39" max="41" width="9.875" style="0" customWidth="1"/>
    <col min="42" max="42" width="6.875" style="0" customWidth="1"/>
    <col min="43" max="45" width="9.875" style="0" customWidth="1"/>
    <col min="46" max="46" width="6.875" style="0" customWidth="1"/>
    <col min="47" max="49" width="9.875" style="0" customWidth="1"/>
    <col min="50" max="50" width="6.875" style="0" customWidth="1"/>
    <col min="51" max="53" width="9.875" style="0" customWidth="1"/>
    <col min="54" max="54" width="6.875" style="0" customWidth="1"/>
    <col min="55" max="57" width="9.875" style="0" customWidth="1"/>
    <col min="58" max="58" width="6.875" style="0" customWidth="1"/>
    <col min="59" max="61" width="9.875" style="0" customWidth="1"/>
    <col min="62" max="62" width="6.875" style="0" customWidth="1"/>
    <col min="63" max="65" width="9.875" style="0" customWidth="1"/>
    <col min="66" max="66" width="6.875" style="0" customWidth="1"/>
    <col min="67" max="67" width="9.875" style="0" customWidth="1"/>
    <col min="68" max="68" width="16.25390625" style="0" customWidth="1"/>
    <col min="69" max="69" width="12.25390625" style="0" customWidth="1"/>
    <col min="70" max="70" width="6.875" style="0" customWidth="1"/>
    <col min="71" max="71" width="9.875" style="0" customWidth="1"/>
    <col min="72" max="73" width="12.375" style="0" customWidth="1"/>
    <col min="74" max="74" width="6.875" style="0" customWidth="1"/>
    <col min="75" max="75" width="9.875" style="0" customWidth="1"/>
    <col min="76" max="76" width="15.00390625" style="0" customWidth="1"/>
  </cols>
  <sheetData>
    <row r="1" spans="1:81" s="49" customFormat="1" ht="17.25" customHeight="1" thickTop="1">
      <c r="A1" s="130"/>
      <c r="B1" s="104" t="s">
        <v>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64"/>
      <c r="R1" s="104" t="str">
        <f>$B$1</f>
        <v>Filières Administrative et Générale  - Déroulement de Carrière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3"/>
      <c r="AG1" s="64"/>
      <c r="AH1" s="104" t="str">
        <f>$B$1</f>
        <v>Filières Administrative et Générale  - Déroulement de Carrière</v>
      </c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3"/>
      <c r="AW1" s="64"/>
      <c r="AX1" s="104" t="str">
        <f>$B$1</f>
        <v>Filières Administrative et Générale  - Déroulement de Carrière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3"/>
      <c r="BM1" s="64"/>
      <c r="BN1" s="104" t="str">
        <f>$B$1</f>
        <v>Filières Administrative et Générale  - Déroulement de Carrière</v>
      </c>
      <c r="BO1" s="134"/>
      <c r="BP1" s="134"/>
      <c r="BQ1" s="134"/>
      <c r="BR1" s="134"/>
      <c r="BS1" s="134"/>
      <c r="BT1" s="134"/>
      <c r="BU1" s="134"/>
      <c r="BV1" s="134"/>
      <c r="BW1" s="134"/>
      <c r="BX1" s="135"/>
      <c r="BY1" s="20"/>
      <c r="BZ1" s="20"/>
      <c r="CA1" s="20"/>
      <c r="CB1" s="48"/>
      <c r="CC1" s="48"/>
    </row>
    <row r="2" spans="1:81" s="49" customFormat="1" ht="47.25" customHeight="1" thickBot="1">
      <c r="A2" s="131"/>
      <c r="B2" s="127" t="s">
        <v>88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65"/>
      <c r="R2" s="117" t="str">
        <f>$B$2</f>
        <v>Valeur du Point 6,80€ ATTENTION RECOMMANDATION PATRONALE AU 1er JUILLET 2007
</v>
      </c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9"/>
      <c r="AG2" s="65"/>
      <c r="AH2" s="117" t="str">
        <f>$B$2</f>
        <v>Valeur du Point 6,80€ ATTENTION RECOMMANDATION PATRONALE AU 1er JUILLET 2007
</v>
      </c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9"/>
      <c r="AW2" s="65"/>
      <c r="AX2" s="117" t="str">
        <f>$B$2</f>
        <v>Valeur du Point 6,80€ ATTENTION RECOMMANDATION PATRONALE AU 1er JUILLET 2007
</v>
      </c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9"/>
      <c r="BM2" s="65"/>
      <c r="BN2" s="117" t="str">
        <f>$B$2</f>
        <v>Valeur du Point 6,80€ ATTENTION RECOMMANDATION PATRONALE AU 1er JUILLET 2007
</v>
      </c>
      <c r="BO2" s="132"/>
      <c r="BP2" s="132"/>
      <c r="BQ2" s="132"/>
      <c r="BR2" s="132"/>
      <c r="BS2" s="132"/>
      <c r="BT2" s="132"/>
      <c r="BU2" s="132"/>
      <c r="BV2" s="132"/>
      <c r="BW2" s="132"/>
      <c r="BX2" s="133"/>
      <c r="BY2" s="47"/>
      <c r="BZ2" s="47"/>
      <c r="CA2" s="47"/>
      <c r="CB2" s="48"/>
      <c r="CC2" s="48"/>
    </row>
    <row r="3" spans="1:77" s="51" customFormat="1" ht="31.5" customHeight="1">
      <c r="A3" s="123" t="s">
        <v>83</v>
      </c>
      <c r="B3" s="120" t="s">
        <v>33</v>
      </c>
      <c r="C3" s="121"/>
      <c r="D3" s="122"/>
      <c r="E3" s="76"/>
      <c r="F3" s="120" t="s">
        <v>34</v>
      </c>
      <c r="G3" s="121"/>
      <c r="H3" s="122"/>
      <c r="I3" s="76"/>
      <c r="J3" s="120" t="s">
        <v>35</v>
      </c>
      <c r="K3" s="121"/>
      <c r="L3" s="122"/>
      <c r="M3" s="76"/>
      <c r="N3" s="120" t="s">
        <v>36</v>
      </c>
      <c r="O3" s="121"/>
      <c r="P3" s="122"/>
      <c r="Q3" s="76"/>
      <c r="R3" s="120" t="s">
        <v>37</v>
      </c>
      <c r="S3" s="121"/>
      <c r="T3" s="122"/>
      <c r="U3" s="76"/>
      <c r="V3" s="120" t="s">
        <v>38</v>
      </c>
      <c r="W3" s="121"/>
      <c r="X3" s="122"/>
      <c r="Y3" s="76"/>
      <c r="Z3" s="120" t="s">
        <v>39</v>
      </c>
      <c r="AA3" s="121"/>
      <c r="AB3" s="122"/>
      <c r="AC3" s="76"/>
      <c r="AD3" s="120" t="s">
        <v>40</v>
      </c>
      <c r="AE3" s="121"/>
      <c r="AF3" s="122"/>
      <c r="AG3" s="76"/>
      <c r="AH3" s="120" t="s">
        <v>41</v>
      </c>
      <c r="AI3" s="121"/>
      <c r="AJ3" s="122"/>
      <c r="AK3" s="76"/>
      <c r="AL3" s="120" t="s">
        <v>42</v>
      </c>
      <c r="AM3" s="121"/>
      <c r="AN3" s="122"/>
      <c r="AO3" s="76"/>
      <c r="AP3" s="120" t="s">
        <v>75</v>
      </c>
      <c r="AQ3" s="121"/>
      <c r="AR3" s="122"/>
      <c r="AS3" s="76"/>
      <c r="AT3" s="120" t="s">
        <v>44</v>
      </c>
      <c r="AU3" s="121"/>
      <c r="AV3" s="122"/>
      <c r="AW3" s="76"/>
      <c r="AX3" s="120" t="s">
        <v>76</v>
      </c>
      <c r="AY3" s="121"/>
      <c r="AZ3" s="122"/>
      <c r="BA3" s="76"/>
      <c r="BB3" s="120" t="s">
        <v>77</v>
      </c>
      <c r="BC3" s="121"/>
      <c r="BD3" s="122"/>
      <c r="BE3" s="76"/>
      <c r="BF3" s="120" t="s">
        <v>78</v>
      </c>
      <c r="BG3" s="121"/>
      <c r="BH3" s="122"/>
      <c r="BI3" s="76"/>
      <c r="BJ3" s="120" t="s">
        <v>79</v>
      </c>
      <c r="BK3" s="121"/>
      <c r="BL3" s="122"/>
      <c r="BM3" s="76"/>
      <c r="BN3" s="120" t="s">
        <v>80</v>
      </c>
      <c r="BO3" s="121"/>
      <c r="BP3" s="122"/>
      <c r="BQ3" s="76"/>
      <c r="BR3" s="120" t="s">
        <v>81</v>
      </c>
      <c r="BS3" s="121"/>
      <c r="BT3" s="122"/>
      <c r="BU3" s="78"/>
      <c r="BV3" s="125" t="s">
        <v>82</v>
      </c>
      <c r="BW3" s="121"/>
      <c r="BX3" s="126"/>
      <c r="BY3" s="80"/>
    </row>
    <row r="4" spans="1:77" s="51" customFormat="1" ht="31.5" customHeight="1" thickBot="1">
      <c r="A4" s="124"/>
      <c r="B4" s="42" t="s">
        <v>26</v>
      </c>
      <c r="C4" s="43" t="s">
        <v>86</v>
      </c>
      <c r="D4" s="44" t="s">
        <v>27</v>
      </c>
      <c r="E4" s="69" t="s">
        <v>89</v>
      </c>
      <c r="F4" s="42" t="s">
        <v>26</v>
      </c>
      <c r="G4" s="43" t="s">
        <v>86</v>
      </c>
      <c r="H4" s="44" t="s">
        <v>27</v>
      </c>
      <c r="I4" s="69" t="s">
        <v>89</v>
      </c>
      <c r="J4" s="42" t="s">
        <v>26</v>
      </c>
      <c r="K4" s="43" t="s">
        <v>86</v>
      </c>
      <c r="L4" s="44" t="s">
        <v>27</v>
      </c>
      <c r="M4" s="69" t="s">
        <v>89</v>
      </c>
      <c r="N4" s="42" t="s">
        <v>26</v>
      </c>
      <c r="O4" s="43" t="s">
        <v>86</v>
      </c>
      <c r="P4" s="44" t="s">
        <v>27</v>
      </c>
      <c r="Q4" s="69" t="s">
        <v>89</v>
      </c>
      <c r="R4" s="42" t="s">
        <v>26</v>
      </c>
      <c r="S4" s="43" t="s">
        <v>86</v>
      </c>
      <c r="T4" s="44" t="s">
        <v>27</v>
      </c>
      <c r="U4" s="69" t="s">
        <v>89</v>
      </c>
      <c r="V4" s="42" t="s">
        <v>26</v>
      </c>
      <c r="W4" s="43" t="s">
        <v>86</v>
      </c>
      <c r="X4" s="44" t="s">
        <v>27</v>
      </c>
      <c r="Y4" s="69" t="s">
        <v>89</v>
      </c>
      <c r="Z4" s="42" t="s">
        <v>26</v>
      </c>
      <c r="AA4" s="43" t="s">
        <v>86</v>
      </c>
      <c r="AB4" s="44" t="s">
        <v>27</v>
      </c>
      <c r="AC4" s="69" t="s">
        <v>89</v>
      </c>
      <c r="AD4" s="42" t="s">
        <v>26</v>
      </c>
      <c r="AE4" s="43" t="s">
        <v>86</v>
      </c>
      <c r="AF4" s="44" t="s">
        <v>27</v>
      </c>
      <c r="AG4" s="69" t="s">
        <v>89</v>
      </c>
      <c r="AH4" s="42" t="s">
        <v>26</v>
      </c>
      <c r="AI4" s="43" t="s">
        <v>86</v>
      </c>
      <c r="AJ4" s="44" t="s">
        <v>27</v>
      </c>
      <c r="AK4" s="69" t="s">
        <v>89</v>
      </c>
      <c r="AL4" s="42" t="s">
        <v>26</v>
      </c>
      <c r="AM4" s="43" t="s">
        <v>86</v>
      </c>
      <c r="AN4" s="44" t="s">
        <v>27</v>
      </c>
      <c r="AO4" s="69" t="s">
        <v>89</v>
      </c>
      <c r="AP4" s="42" t="s">
        <v>26</v>
      </c>
      <c r="AQ4" s="43" t="s">
        <v>86</v>
      </c>
      <c r="AR4" s="44" t="s">
        <v>27</v>
      </c>
      <c r="AS4" s="69" t="s">
        <v>89</v>
      </c>
      <c r="AT4" s="42" t="s">
        <v>26</v>
      </c>
      <c r="AU4" s="43" t="s">
        <v>86</v>
      </c>
      <c r="AV4" s="44" t="s">
        <v>27</v>
      </c>
      <c r="AW4" s="69" t="s">
        <v>89</v>
      </c>
      <c r="AX4" s="42" t="s">
        <v>26</v>
      </c>
      <c r="AY4" s="43" t="s">
        <v>86</v>
      </c>
      <c r="AZ4" s="44" t="s">
        <v>27</v>
      </c>
      <c r="BA4" s="69" t="s">
        <v>89</v>
      </c>
      <c r="BB4" s="42" t="s">
        <v>26</v>
      </c>
      <c r="BC4" s="43" t="s">
        <v>86</v>
      </c>
      <c r="BD4" s="44" t="s">
        <v>27</v>
      </c>
      <c r="BE4" s="69" t="s">
        <v>89</v>
      </c>
      <c r="BF4" s="42" t="s">
        <v>26</v>
      </c>
      <c r="BG4" s="43" t="s">
        <v>86</v>
      </c>
      <c r="BH4" s="44" t="s">
        <v>27</v>
      </c>
      <c r="BI4" s="69" t="s">
        <v>89</v>
      </c>
      <c r="BJ4" s="42" t="s">
        <v>26</v>
      </c>
      <c r="BK4" s="43" t="s">
        <v>86</v>
      </c>
      <c r="BL4" s="44" t="s">
        <v>27</v>
      </c>
      <c r="BM4" s="69" t="s">
        <v>89</v>
      </c>
      <c r="BN4" s="42" t="s">
        <v>26</v>
      </c>
      <c r="BO4" s="43" t="s">
        <v>86</v>
      </c>
      <c r="BP4" s="44" t="s">
        <v>27</v>
      </c>
      <c r="BQ4" s="69" t="s">
        <v>89</v>
      </c>
      <c r="BR4" s="42" t="s">
        <v>26</v>
      </c>
      <c r="BS4" s="43" t="s">
        <v>86</v>
      </c>
      <c r="BT4" s="44" t="s">
        <v>27</v>
      </c>
      <c r="BU4" s="69" t="s">
        <v>89</v>
      </c>
      <c r="BV4" s="50" t="s">
        <v>26</v>
      </c>
      <c r="BW4" s="43" t="s">
        <v>86</v>
      </c>
      <c r="BX4" s="45" t="s">
        <v>27</v>
      </c>
      <c r="BY4" s="69" t="s">
        <v>89</v>
      </c>
    </row>
    <row r="5" spans="1:77" s="16" customFormat="1" ht="27.75" customHeight="1">
      <c r="A5" s="52" t="s">
        <v>63</v>
      </c>
      <c r="B5" s="41">
        <v>176</v>
      </c>
      <c r="C5" s="59">
        <f>B5*$A$19</f>
        <v>1196.8</v>
      </c>
      <c r="D5" s="60">
        <f aca="true" t="shared" si="0" ref="D5:D16">(6*B5*$A$18)+(6*B5*$A$19)+((B5*$A$18*6)+(B5*$A$19*6))*5.4%</f>
        <v>14981.30304</v>
      </c>
      <c r="E5" s="70">
        <f>D5/12</f>
        <v>1248.44192</v>
      </c>
      <c r="F5" s="41">
        <v>178</v>
      </c>
      <c r="G5" s="59">
        <f>F5*$A$19</f>
        <v>1210.3999999999999</v>
      </c>
      <c r="H5" s="60">
        <f aca="true" t="shared" si="1" ref="H5:H16">(6*F5*$A$18)+(6*F5*$A$19)+((F5*$A$18*6)+(F5*$A$19*6))*5.4%</f>
        <v>15151.545119999999</v>
      </c>
      <c r="I5" s="70">
        <f>H5/12</f>
        <v>1262.6287599999998</v>
      </c>
      <c r="J5" s="41">
        <v>180</v>
      </c>
      <c r="K5" s="59">
        <f>J5*$A$19</f>
        <v>1224</v>
      </c>
      <c r="L5" s="60">
        <f aca="true" t="shared" si="2" ref="L5:L16">(6*J5*$A$18)+(6*J5*$A$19)+((J5*$A$18*6)+(J5*$A$19*6))*5.4%</f>
        <v>15321.787199999999</v>
      </c>
      <c r="M5" s="70">
        <f>L5/12</f>
        <v>1276.8156</v>
      </c>
      <c r="N5" s="41">
        <v>181</v>
      </c>
      <c r="O5" s="59">
        <f>N5*$A$19</f>
        <v>1230.8</v>
      </c>
      <c r="P5" s="60">
        <f aca="true" t="shared" si="3" ref="P5:P16">(6*N5*$A$18)+(6*N5*$A$19)+((N5*$A$18*6)+(N5*$A$19*6))*5.4%</f>
        <v>15406.90824</v>
      </c>
      <c r="Q5" s="70">
        <f>P5/12</f>
        <v>1283.90902</v>
      </c>
      <c r="R5" s="41">
        <v>183</v>
      </c>
      <c r="S5" s="59">
        <f>R5*$A$19</f>
        <v>1244.3999999999999</v>
      </c>
      <c r="T5" s="60">
        <f aca="true" t="shared" si="4" ref="T5:T16">(6*R5*$A$18)+(6*R5*$A$19)+((R5*$A$18*6)+(R5*$A$19*6))*5.4%</f>
        <v>15577.15032</v>
      </c>
      <c r="U5" s="70">
        <f>T5/12</f>
        <v>1298.0958600000001</v>
      </c>
      <c r="V5" s="41">
        <v>185</v>
      </c>
      <c r="W5" s="59">
        <f>V5*$A$19</f>
        <v>1258</v>
      </c>
      <c r="X5" s="60">
        <f aca="true" t="shared" si="5" ref="X5:X16">(6*V5*$A$18)+(6*V5*$A$19)+((V5*$A$18*6)+(V5*$A$19*6))*5.4%</f>
        <v>15747.3924</v>
      </c>
      <c r="Y5" s="70">
        <f>X5/12</f>
        <v>1312.2827</v>
      </c>
      <c r="Z5" s="41">
        <v>187</v>
      </c>
      <c r="AA5" s="59">
        <f>Z5*$A$19</f>
        <v>1271.6</v>
      </c>
      <c r="AB5" s="60">
        <f aca="true" t="shared" si="6" ref="AB5:AB16">(6*Z5*$A$18)+(6*Z5*$A$19)+((Z5*$A$18*6)+(Z5*$A$19*6))*5.4%</f>
        <v>15917.634479999999</v>
      </c>
      <c r="AC5" s="70">
        <f>AB5/12</f>
        <v>1326.4695399999998</v>
      </c>
      <c r="AD5" s="41">
        <v>189</v>
      </c>
      <c r="AE5" s="59">
        <f>AD5*$A$19</f>
        <v>1285.2</v>
      </c>
      <c r="AF5" s="60">
        <f aca="true" t="shared" si="7" ref="AF5:AF16">(6*AD5*$A$18)+(6*AD5*$A$19)+((AD5*$A$18*6)+(AD5*$A$19*6))*5.4%</f>
        <v>16087.876559999999</v>
      </c>
      <c r="AG5" s="70">
        <f>AF5/12</f>
        <v>1340.65638</v>
      </c>
      <c r="AH5" s="41">
        <v>191</v>
      </c>
      <c r="AI5" s="59">
        <f>AH5*$A$19</f>
        <v>1298.8</v>
      </c>
      <c r="AJ5" s="60">
        <f aca="true" t="shared" si="8" ref="AJ5:AJ16">(6*AH5*$A$18)+(6*AH5*$A$19)+((AH5*$A$18*6)+(AH5*$A$19*6))*5.4%</f>
        <v>16258.11864</v>
      </c>
      <c r="AK5" s="70">
        <f>AJ5/12</f>
        <v>1354.84322</v>
      </c>
      <c r="AL5" s="41">
        <v>192</v>
      </c>
      <c r="AM5" s="59">
        <f>AL5*$A$19</f>
        <v>1305.6</v>
      </c>
      <c r="AN5" s="60">
        <f aca="true" t="shared" si="9" ref="AN5:AN16">(6*AL5*$A$18)+(6*AL5*$A$19)+((AL5*$A$18*6)+(AL5*$A$19*6))*5.4%</f>
        <v>16343.239679999999</v>
      </c>
      <c r="AO5" s="70">
        <f>AN5/12</f>
        <v>1361.93664</v>
      </c>
      <c r="AP5" s="41">
        <v>194</v>
      </c>
      <c r="AQ5" s="59">
        <f>AP5*$A$19</f>
        <v>1319.2</v>
      </c>
      <c r="AR5" s="60">
        <f aca="true" t="shared" si="10" ref="AR5:AR16">(6*AP5*$A$18)+(6*AP5*$A$19)+((AP5*$A$18*6)+(AP5*$A$19*6))*5.4%</f>
        <v>16513.48176</v>
      </c>
      <c r="AS5" s="70">
        <f>AR5/12</f>
        <v>1376.12348</v>
      </c>
      <c r="AT5" s="41">
        <v>196</v>
      </c>
      <c r="AU5" s="59">
        <f>AT5*$A$19</f>
        <v>1332.8</v>
      </c>
      <c r="AV5" s="60">
        <f aca="true" t="shared" si="11" ref="AV5:AV16">(6*AT5*$A$18)+(6*AT5*$A$19)+((AT5*$A$18*6)+(AT5*$A$19*6))*5.4%</f>
        <v>16683.72384</v>
      </c>
      <c r="AW5" s="70">
        <f>AV5/12</f>
        <v>1390.3103199999998</v>
      </c>
      <c r="AX5" s="41">
        <v>198</v>
      </c>
      <c r="AY5" s="59">
        <f>AX5*$A$19</f>
        <v>1346.3999999999999</v>
      </c>
      <c r="AZ5" s="60">
        <f aca="true" t="shared" si="12" ref="AZ5:AZ16">(6*AX5*$A$18)+(6*AX5*$A$19)+((AX5*$A$18*6)+(AX5*$A$19*6))*5.4%</f>
        <v>16853.96592</v>
      </c>
      <c r="BA5" s="70">
        <f>AZ5/12</f>
        <v>1404.49716</v>
      </c>
      <c r="BB5" s="41">
        <v>200</v>
      </c>
      <c r="BC5" s="59">
        <f>BB5*$A$19</f>
        <v>1360</v>
      </c>
      <c r="BD5" s="60">
        <f aca="true" t="shared" si="13" ref="BD5:BD16">(6*BB5*$A$18)+(6*BB5*$A$19)+((BB5*$A$18*6)+(BB5*$A$19*6))*5.4%</f>
        <v>17024.208</v>
      </c>
      <c r="BE5" s="70">
        <f>BD5/12</f>
        <v>1418.684</v>
      </c>
      <c r="BF5" s="41">
        <v>202</v>
      </c>
      <c r="BG5" s="59">
        <f>BF5*$A$19</f>
        <v>1373.6</v>
      </c>
      <c r="BH5" s="60">
        <f aca="true" t="shared" si="14" ref="BH5:BH16">(6*BF5*$A$18)+(6*BF5*$A$19)+((BF5*$A$18*6)+(BF5*$A$19*6))*5.4%</f>
        <v>17194.45008</v>
      </c>
      <c r="BI5" s="70">
        <f>BH5/12</f>
        <v>1432.8708399999998</v>
      </c>
      <c r="BJ5" s="41">
        <v>204</v>
      </c>
      <c r="BK5" s="59">
        <f>BJ5*$A$19</f>
        <v>1387.2</v>
      </c>
      <c r="BL5" s="60">
        <f aca="true" t="shared" si="15" ref="BL5:BL16">(6*BJ5*$A$18)+(6*BJ5*$A$19)+((BJ5*$A$18*6)+(BJ5*$A$19*6))*5.4%</f>
        <v>17364.692160000002</v>
      </c>
      <c r="BM5" s="70">
        <f>BL5/12</f>
        <v>1447.0576800000001</v>
      </c>
      <c r="BN5" s="41">
        <v>206</v>
      </c>
      <c r="BO5" s="59">
        <f>BN5*$A$19</f>
        <v>1400.8</v>
      </c>
      <c r="BP5" s="60">
        <f aca="true" t="shared" si="16" ref="BP5:BP16">(6*BN5*$A$18)+(6*BN5*$A$19)+((BN5*$A$18*6)+(BN5*$A$19*6))*5.4%</f>
        <v>17534.93424</v>
      </c>
      <c r="BQ5" s="70">
        <f>BP5/12</f>
        <v>1461.24452</v>
      </c>
      <c r="BR5" s="41">
        <v>208</v>
      </c>
      <c r="BS5" s="59">
        <f>BR5*$A$19</f>
        <v>1414.3999999999999</v>
      </c>
      <c r="BT5" s="60">
        <f aca="true" t="shared" si="17" ref="BT5:BT16">(6*BR5*$A$18)+(6*BR5*$A$19)+((BR5*$A$18*6)+(BR5*$A$19*6))*5.4%</f>
        <v>17705.176320000002</v>
      </c>
      <c r="BU5" s="79">
        <f>BT5/12</f>
        <v>1475.4313600000003</v>
      </c>
      <c r="BV5" s="53">
        <v>210</v>
      </c>
      <c r="BW5" s="59">
        <f>BV5*$A$19</f>
        <v>1428</v>
      </c>
      <c r="BX5" s="68">
        <f aca="true" t="shared" si="18" ref="BX5:BX16">(6*BV5*$A$18)+(6*BV5*$A$19)+((BV5*$A$18*6)+(BV5*$A$19*6))*5.4%</f>
        <v>17875.4184</v>
      </c>
      <c r="BY5" s="75">
        <f>BX5/12</f>
        <v>1489.6182</v>
      </c>
    </row>
    <row r="6" spans="1:77" s="16" customFormat="1" ht="27.75" customHeight="1">
      <c r="A6" s="54" t="s">
        <v>64</v>
      </c>
      <c r="B6" s="34">
        <v>180</v>
      </c>
      <c r="C6" s="59">
        <f aca="true" t="shared" si="19" ref="C6:C16">B6*$A$19</f>
        <v>1224</v>
      </c>
      <c r="D6" s="60">
        <f t="shared" si="0"/>
        <v>15321.787199999999</v>
      </c>
      <c r="E6" s="70">
        <f aca="true" t="shared" si="20" ref="E6:E16">D6/12</f>
        <v>1276.8156</v>
      </c>
      <c r="F6" s="34">
        <v>182</v>
      </c>
      <c r="G6" s="61">
        <f aca="true" t="shared" si="21" ref="G6:G16">F6*$A$19</f>
        <v>1237.6</v>
      </c>
      <c r="H6" s="60">
        <f t="shared" si="1"/>
        <v>15492.029279999999</v>
      </c>
      <c r="I6" s="70">
        <f aca="true" t="shared" si="22" ref="I6:I16">H6/12</f>
        <v>1291.00244</v>
      </c>
      <c r="J6" s="34">
        <v>184</v>
      </c>
      <c r="K6" s="61">
        <f aca="true" t="shared" si="23" ref="K6:K16">J6*$A$19</f>
        <v>1251.2</v>
      </c>
      <c r="L6" s="60">
        <f t="shared" si="2"/>
        <v>15662.27136</v>
      </c>
      <c r="M6" s="70">
        <f aca="true" t="shared" si="24" ref="M6:M16">L6/12</f>
        <v>1305.18928</v>
      </c>
      <c r="N6" s="34">
        <v>185</v>
      </c>
      <c r="O6" s="61">
        <f aca="true" t="shared" si="25" ref="O6:O16">N6*$A$19</f>
        <v>1258</v>
      </c>
      <c r="P6" s="60">
        <f t="shared" si="3"/>
        <v>15747.3924</v>
      </c>
      <c r="Q6" s="70">
        <f aca="true" t="shared" si="26" ref="Q6:Q16">P6/12</f>
        <v>1312.2827</v>
      </c>
      <c r="R6" s="34">
        <v>187</v>
      </c>
      <c r="S6" s="61">
        <f aca="true" t="shared" si="27" ref="S6:S16">R6*$A$19</f>
        <v>1271.6</v>
      </c>
      <c r="T6" s="60">
        <f t="shared" si="4"/>
        <v>15917.634479999999</v>
      </c>
      <c r="U6" s="70">
        <f aca="true" t="shared" si="28" ref="U6:U16">T6/12</f>
        <v>1326.4695399999998</v>
      </c>
      <c r="V6" s="34">
        <v>189</v>
      </c>
      <c r="W6" s="61">
        <f aca="true" t="shared" si="29" ref="W6:W16">V6*$A$19</f>
        <v>1285.2</v>
      </c>
      <c r="X6" s="60">
        <f t="shared" si="5"/>
        <v>16087.876559999999</v>
      </c>
      <c r="Y6" s="70">
        <f aca="true" t="shared" si="30" ref="Y6:Y16">X6/12</f>
        <v>1340.65638</v>
      </c>
      <c r="Z6" s="34">
        <v>191</v>
      </c>
      <c r="AA6" s="61">
        <f aca="true" t="shared" si="31" ref="AA6:AA16">Z6*$A$19</f>
        <v>1298.8</v>
      </c>
      <c r="AB6" s="60">
        <f t="shared" si="6"/>
        <v>16258.11864</v>
      </c>
      <c r="AC6" s="70">
        <f aca="true" t="shared" si="32" ref="AC6:AC16">AB6/12</f>
        <v>1354.84322</v>
      </c>
      <c r="AD6" s="34">
        <v>193</v>
      </c>
      <c r="AE6" s="61">
        <f aca="true" t="shared" si="33" ref="AE6:AE16">AD6*$A$19</f>
        <v>1312.3999999999999</v>
      </c>
      <c r="AF6" s="60">
        <f t="shared" si="7"/>
        <v>16428.36072</v>
      </c>
      <c r="AG6" s="70">
        <f aca="true" t="shared" si="34" ref="AG6:AG16">AF6/12</f>
        <v>1369.03006</v>
      </c>
      <c r="AH6" s="34">
        <v>195</v>
      </c>
      <c r="AI6" s="61">
        <f aca="true" t="shared" si="35" ref="AI6:AI16">AH6*$A$19</f>
        <v>1326</v>
      </c>
      <c r="AJ6" s="60">
        <f t="shared" si="8"/>
        <v>16598.6028</v>
      </c>
      <c r="AK6" s="70">
        <f aca="true" t="shared" si="36" ref="AK6:AK16">AJ6/12</f>
        <v>1383.2169000000001</v>
      </c>
      <c r="AL6" s="34">
        <v>197</v>
      </c>
      <c r="AM6" s="61">
        <f aca="true" t="shared" si="37" ref="AM6:AM16">AL6*$A$19</f>
        <v>1339.6</v>
      </c>
      <c r="AN6" s="60">
        <f t="shared" si="9"/>
        <v>16768.84488</v>
      </c>
      <c r="AO6" s="70">
        <f aca="true" t="shared" si="38" ref="AO6:AO16">AN6/12</f>
        <v>1397.40374</v>
      </c>
      <c r="AP6" s="34">
        <v>199</v>
      </c>
      <c r="AQ6" s="61">
        <f aca="true" t="shared" si="39" ref="AQ6:AQ16">AP6*$A$19</f>
        <v>1353.2</v>
      </c>
      <c r="AR6" s="60">
        <f t="shared" si="10"/>
        <v>16939.08696</v>
      </c>
      <c r="AS6" s="70">
        <f aca="true" t="shared" si="40" ref="AS6:AS16">AR6/12</f>
        <v>1411.59058</v>
      </c>
      <c r="AT6" s="34">
        <v>201</v>
      </c>
      <c r="AU6" s="61">
        <f aca="true" t="shared" si="41" ref="AU6:AU16">AT6*$A$19</f>
        <v>1366.8</v>
      </c>
      <c r="AV6" s="60">
        <f t="shared" si="11"/>
        <v>17109.329039999997</v>
      </c>
      <c r="AW6" s="70">
        <f aca="true" t="shared" si="42" ref="AW6:AW16">AV6/12</f>
        <v>1425.7774199999997</v>
      </c>
      <c r="AX6" s="34">
        <v>203</v>
      </c>
      <c r="AY6" s="61">
        <f aca="true" t="shared" si="43" ref="AY6:AY16">AX6*$A$19</f>
        <v>1380.3999999999999</v>
      </c>
      <c r="AZ6" s="60">
        <f t="shared" si="12"/>
        <v>17279.57112</v>
      </c>
      <c r="BA6" s="70">
        <f aca="true" t="shared" si="44" ref="BA6:BA16">AZ6/12</f>
        <v>1439.96426</v>
      </c>
      <c r="BB6" s="34">
        <v>205</v>
      </c>
      <c r="BC6" s="61">
        <f aca="true" t="shared" si="45" ref="BC6:BC16">BB6*$A$19</f>
        <v>1394</v>
      </c>
      <c r="BD6" s="60">
        <f t="shared" si="13"/>
        <v>17449.8132</v>
      </c>
      <c r="BE6" s="70">
        <f aca="true" t="shared" si="46" ref="BE6:BE16">BD6/12</f>
        <v>1454.1511</v>
      </c>
      <c r="BF6" s="34">
        <v>207</v>
      </c>
      <c r="BG6" s="61">
        <f aca="true" t="shared" si="47" ref="BG6:BG16">BF6*$A$19</f>
        <v>1407.6</v>
      </c>
      <c r="BH6" s="60">
        <f t="shared" si="14"/>
        <v>17620.05528</v>
      </c>
      <c r="BI6" s="70">
        <f aca="true" t="shared" si="48" ref="BI6:BI16">BH6/12</f>
        <v>1468.3379400000001</v>
      </c>
      <c r="BJ6" s="34">
        <v>209</v>
      </c>
      <c r="BK6" s="61">
        <f aca="true" t="shared" si="49" ref="BK6:BK16">BJ6*$A$19</f>
        <v>1421.2</v>
      </c>
      <c r="BL6" s="60">
        <f t="shared" si="15"/>
        <v>17790.297359999997</v>
      </c>
      <c r="BM6" s="70">
        <f aca="true" t="shared" si="50" ref="BM6:BM16">BL6/12</f>
        <v>1482.5247799999997</v>
      </c>
      <c r="BN6" s="34">
        <v>211</v>
      </c>
      <c r="BO6" s="61">
        <f aca="true" t="shared" si="51" ref="BO6:BO16">BN6*$A$19</f>
        <v>1434.8</v>
      </c>
      <c r="BP6" s="60">
        <f t="shared" si="16"/>
        <v>17960.53944</v>
      </c>
      <c r="BQ6" s="70">
        <f aca="true" t="shared" si="52" ref="BQ6:BQ16">BP6/12</f>
        <v>1496.71162</v>
      </c>
      <c r="BR6" s="34">
        <v>213</v>
      </c>
      <c r="BS6" s="61">
        <f aca="true" t="shared" si="53" ref="BS6:BS16">BR6*$A$19</f>
        <v>1448.3999999999999</v>
      </c>
      <c r="BT6" s="60">
        <f t="shared" si="17"/>
        <v>18130.781519999997</v>
      </c>
      <c r="BU6" s="79">
        <f aca="true" t="shared" si="54" ref="BU6:BU16">BT6/12</f>
        <v>1510.8984599999997</v>
      </c>
      <c r="BV6" s="36">
        <v>215</v>
      </c>
      <c r="BW6" s="61">
        <f aca="true" t="shared" si="55" ref="BW6:BW16">BV6*$A$19</f>
        <v>1462</v>
      </c>
      <c r="BX6" s="68">
        <f t="shared" si="18"/>
        <v>18301.0236</v>
      </c>
      <c r="BY6" s="75">
        <f aca="true" t="shared" si="56" ref="BY6:BY16">BX6/12</f>
        <v>1525.0853</v>
      </c>
    </row>
    <row r="7" spans="1:77" s="16" customFormat="1" ht="27.75" customHeight="1">
      <c r="A7" s="54" t="s">
        <v>65</v>
      </c>
      <c r="B7" s="34">
        <v>183</v>
      </c>
      <c r="C7" s="59">
        <f t="shared" si="19"/>
        <v>1244.3999999999999</v>
      </c>
      <c r="D7" s="60">
        <f t="shared" si="0"/>
        <v>15577.15032</v>
      </c>
      <c r="E7" s="70">
        <f t="shared" si="20"/>
        <v>1298.0958600000001</v>
      </c>
      <c r="F7" s="34">
        <v>185</v>
      </c>
      <c r="G7" s="61">
        <f t="shared" si="21"/>
        <v>1258</v>
      </c>
      <c r="H7" s="60">
        <f t="shared" si="1"/>
        <v>15747.3924</v>
      </c>
      <c r="I7" s="70">
        <f t="shared" si="22"/>
        <v>1312.2827</v>
      </c>
      <c r="J7" s="34">
        <v>187</v>
      </c>
      <c r="K7" s="61">
        <f t="shared" si="23"/>
        <v>1271.6</v>
      </c>
      <c r="L7" s="60">
        <f t="shared" si="2"/>
        <v>15917.634479999999</v>
      </c>
      <c r="M7" s="70">
        <f t="shared" si="24"/>
        <v>1326.4695399999998</v>
      </c>
      <c r="N7" s="34">
        <v>189</v>
      </c>
      <c r="O7" s="61">
        <f t="shared" si="25"/>
        <v>1285.2</v>
      </c>
      <c r="P7" s="60">
        <f t="shared" si="3"/>
        <v>16087.876559999999</v>
      </c>
      <c r="Q7" s="70">
        <f t="shared" si="26"/>
        <v>1340.65638</v>
      </c>
      <c r="R7" s="34">
        <v>190</v>
      </c>
      <c r="S7" s="61">
        <f t="shared" si="27"/>
        <v>1292</v>
      </c>
      <c r="T7" s="60">
        <f t="shared" si="4"/>
        <v>16172.997600000002</v>
      </c>
      <c r="U7" s="70">
        <f t="shared" si="28"/>
        <v>1347.7498000000003</v>
      </c>
      <c r="V7" s="34">
        <v>192</v>
      </c>
      <c r="W7" s="61">
        <f t="shared" si="29"/>
        <v>1305.6</v>
      </c>
      <c r="X7" s="60">
        <f t="shared" si="5"/>
        <v>16343.239679999999</v>
      </c>
      <c r="Y7" s="70">
        <f t="shared" si="30"/>
        <v>1361.93664</v>
      </c>
      <c r="Z7" s="34">
        <v>194</v>
      </c>
      <c r="AA7" s="61">
        <f t="shared" si="31"/>
        <v>1319.2</v>
      </c>
      <c r="AB7" s="60">
        <f t="shared" si="6"/>
        <v>16513.48176</v>
      </c>
      <c r="AC7" s="70">
        <f t="shared" si="32"/>
        <v>1376.12348</v>
      </c>
      <c r="AD7" s="34">
        <v>196</v>
      </c>
      <c r="AE7" s="61">
        <f t="shared" si="33"/>
        <v>1332.8</v>
      </c>
      <c r="AF7" s="60">
        <f t="shared" si="7"/>
        <v>16683.72384</v>
      </c>
      <c r="AG7" s="70">
        <f t="shared" si="34"/>
        <v>1390.3103199999998</v>
      </c>
      <c r="AH7" s="34">
        <v>198</v>
      </c>
      <c r="AI7" s="61">
        <f t="shared" si="35"/>
        <v>1346.3999999999999</v>
      </c>
      <c r="AJ7" s="60">
        <f t="shared" si="8"/>
        <v>16853.96592</v>
      </c>
      <c r="AK7" s="70">
        <f t="shared" si="36"/>
        <v>1404.49716</v>
      </c>
      <c r="AL7" s="34">
        <v>200</v>
      </c>
      <c r="AM7" s="61">
        <f t="shared" si="37"/>
        <v>1360</v>
      </c>
      <c r="AN7" s="60">
        <f t="shared" si="9"/>
        <v>17024.208</v>
      </c>
      <c r="AO7" s="70">
        <f t="shared" si="38"/>
        <v>1418.684</v>
      </c>
      <c r="AP7" s="34">
        <v>202</v>
      </c>
      <c r="AQ7" s="61">
        <f t="shared" si="39"/>
        <v>1373.6</v>
      </c>
      <c r="AR7" s="60">
        <f t="shared" si="10"/>
        <v>17194.45008</v>
      </c>
      <c r="AS7" s="70">
        <f t="shared" si="40"/>
        <v>1432.8708399999998</v>
      </c>
      <c r="AT7" s="34">
        <v>204</v>
      </c>
      <c r="AU7" s="61">
        <f t="shared" si="41"/>
        <v>1387.2</v>
      </c>
      <c r="AV7" s="60">
        <f t="shared" si="11"/>
        <v>17364.692160000002</v>
      </c>
      <c r="AW7" s="70">
        <f t="shared" si="42"/>
        <v>1447.0576800000001</v>
      </c>
      <c r="AX7" s="34">
        <v>206</v>
      </c>
      <c r="AY7" s="61">
        <f t="shared" si="43"/>
        <v>1400.8</v>
      </c>
      <c r="AZ7" s="60">
        <f t="shared" si="12"/>
        <v>17534.93424</v>
      </c>
      <c r="BA7" s="70">
        <f t="shared" si="44"/>
        <v>1461.24452</v>
      </c>
      <c r="BB7" s="34">
        <v>208</v>
      </c>
      <c r="BC7" s="61">
        <f t="shared" si="45"/>
        <v>1414.3999999999999</v>
      </c>
      <c r="BD7" s="60">
        <f t="shared" si="13"/>
        <v>17705.176320000002</v>
      </c>
      <c r="BE7" s="70">
        <f t="shared" si="46"/>
        <v>1475.4313600000003</v>
      </c>
      <c r="BF7" s="34">
        <v>210</v>
      </c>
      <c r="BG7" s="61">
        <f t="shared" si="47"/>
        <v>1428</v>
      </c>
      <c r="BH7" s="60">
        <f t="shared" si="14"/>
        <v>17875.4184</v>
      </c>
      <c r="BI7" s="70">
        <f t="shared" si="48"/>
        <v>1489.6182</v>
      </c>
      <c r="BJ7" s="34">
        <v>212</v>
      </c>
      <c r="BK7" s="61">
        <f t="shared" si="49"/>
        <v>1441.6</v>
      </c>
      <c r="BL7" s="60">
        <f t="shared" si="15"/>
        <v>18045.660480000002</v>
      </c>
      <c r="BM7" s="70">
        <f t="shared" si="50"/>
        <v>1503.8050400000002</v>
      </c>
      <c r="BN7" s="34">
        <v>215</v>
      </c>
      <c r="BO7" s="61">
        <f t="shared" si="51"/>
        <v>1462</v>
      </c>
      <c r="BP7" s="60">
        <f t="shared" si="16"/>
        <v>18301.0236</v>
      </c>
      <c r="BQ7" s="70">
        <f t="shared" si="52"/>
        <v>1525.0853</v>
      </c>
      <c r="BR7" s="34">
        <v>217</v>
      </c>
      <c r="BS7" s="61">
        <f t="shared" si="53"/>
        <v>1475.6</v>
      </c>
      <c r="BT7" s="60">
        <f t="shared" si="17"/>
        <v>18471.265679999997</v>
      </c>
      <c r="BU7" s="79">
        <f t="shared" si="54"/>
        <v>1539.2721399999998</v>
      </c>
      <c r="BV7" s="36">
        <v>219</v>
      </c>
      <c r="BW7" s="61">
        <f t="shared" si="55"/>
        <v>1489.2</v>
      </c>
      <c r="BX7" s="68">
        <f t="shared" si="18"/>
        <v>18641.50776</v>
      </c>
      <c r="BY7" s="75">
        <f t="shared" si="56"/>
        <v>1553.45898</v>
      </c>
    </row>
    <row r="8" spans="1:77" s="16" customFormat="1" ht="27.75" customHeight="1">
      <c r="A8" s="54" t="s">
        <v>66</v>
      </c>
      <c r="B8" s="34">
        <v>188</v>
      </c>
      <c r="C8" s="59">
        <f t="shared" si="19"/>
        <v>1278.3999999999999</v>
      </c>
      <c r="D8" s="60">
        <f t="shared" si="0"/>
        <v>16002.75552</v>
      </c>
      <c r="E8" s="70">
        <f t="shared" si="20"/>
        <v>1333.56296</v>
      </c>
      <c r="F8" s="34">
        <v>190</v>
      </c>
      <c r="G8" s="61">
        <f t="shared" si="21"/>
        <v>1292</v>
      </c>
      <c r="H8" s="60">
        <f t="shared" si="1"/>
        <v>16172.997600000002</v>
      </c>
      <c r="I8" s="70">
        <f t="shared" si="22"/>
        <v>1347.7498000000003</v>
      </c>
      <c r="J8" s="34">
        <v>192</v>
      </c>
      <c r="K8" s="61">
        <f t="shared" si="23"/>
        <v>1305.6</v>
      </c>
      <c r="L8" s="60">
        <f t="shared" si="2"/>
        <v>16343.239679999999</v>
      </c>
      <c r="M8" s="70">
        <f t="shared" si="24"/>
        <v>1361.93664</v>
      </c>
      <c r="N8" s="34">
        <v>194</v>
      </c>
      <c r="O8" s="61">
        <f t="shared" si="25"/>
        <v>1319.2</v>
      </c>
      <c r="P8" s="60">
        <f t="shared" si="3"/>
        <v>16513.48176</v>
      </c>
      <c r="Q8" s="70">
        <f t="shared" si="26"/>
        <v>1376.12348</v>
      </c>
      <c r="R8" s="34">
        <v>196</v>
      </c>
      <c r="S8" s="61">
        <f t="shared" si="27"/>
        <v>1332.8</v>
      </c>
      <c r="T8" s="60">
        <f t="shared" si="4"/>
        <v>16683.72384</v>
      </c>
      <c r="U8" s="70">
        <f t="shared" si="28"/>
        <v>1390.3103199999998</v>
      </c>
      <c r="V8" s="34">
        <v>198</v>
      </c>
      <c r="W8" s="61">
        <f t="shared" si="29"/>
        <v>1346.3999999999999</v>
      </c>
      <c r="X8" s="60">
        <f t="shared" si="5"/>
        <v>16853.96592</v>
      </c>
      <c r="Y8" s="70">
        <f t="shared" si="30"/>
        <v>1404.49716</v>
      </c>
      <c r="Z8" s="34">
        <v>200</v>
      </c>
      <c r="AA8" s="61">
        <f t="shared" si="31"/>
        <v>1360</v>
      </c>
      <c r="AB8" s="60">
        <f t="shared" si="6"/>
        <v>17024.208</v>
      </c>
      <c r="AC8" s="70">
        <f t="shared" si="32"/>
        <v>1418.684</v>
      </c>
      <c r="AD8" s="34">
        <v>202</v>
      </c>
      <c r="AE8" s="61">
        <f t="shared" si="33"/>
        <v>1373.6</v>
      </c>
      <c r="AF8" s="60">
        <f t="shared" si="7"/>
        <v>17194.45008</v>
      </c>
      <c r="AG8" s="70">
        <f t="shared" si="34"/>
        <v>1432.8708399999998</v>
      </c>
      <c r="AH8" s="34">
        <v>204</v>
      </c>
      <c r="AI8" s="61">
        <f t="shared" si="35"/>
        <v>1387.2</v>
      </c>
      <c r="AJ8" s="60">
        <f t="shared" si="8"/>
        <v>17364.692160000002</v>
      </c>
      <c r="AK8" s="70">
        <f t="shared" si="36"/>
        <v>1447.0576800000001</v>
      </c>
      <c r="AL8" s="34">
        <v>206</v>
      </c>
      <c r="AM8" s="61">
        <f t="shared" si="37"/>
        <v>1400.8</v>
      </c>
      <c r="AN8" s="60">
        <f t="shared" si="9"/>
        <v>17534.93424</v>
      </c>
      <c r="AO8" s="70">
        <f t="shared" si="38"/>
        <v>1461.24452</v>
      </c>
      <c r="AP8" s="34">
        <v>208</v>
      </c>
      <c r="AQ8" s="61">
        <f t="shared" si="39"/>
        <v>1414.3999999999999</v>
      </c>
      <c r="AR8" s="60">
        <f t="shared" si="10"/>
        <v>17705.176320000002</v>
      </c>
      <c r="AS8" s="70">
        <f t="shared" si="40"/>
        <v>1475.4313600000003</v>
      </c>
      <c r="AT8" s="34">
        <v>210</v>
      </c>
      <c r="AU8" s="61">
        <f t="shared" si="41"/>
        <v>1428</v>
      </c>
      <c r="AV8" s="60">
        <f t="shared" si="11"/>
        <v>17875.4184</v>
      </c>
      <c r="AW8" s="70">
        <f t="shared" si="42"/>
        <v>1489.6182</v>
      </c>
      <c r="AX8" s="34">
        <v>212</v>
      </c>
      <c r="AY8" s="61">
        <f t="shared" si="43"/>
        <v>1441.6</v>
      </c>
      <c r="AZ8" s="60">
        <f t="shared" si="12"/>
        <v>18045.660480000002</v>
      </c>
      <c r="BA8" s="70">
        <f t="shared" si="44"/>
        <v>1503.8050400000002</v>
      </c>
      <c r="BB8" s="34">
        <v>214</v>
      </c>
      <c r="BC8" s="61">
        <f t="shared" si="45"/>
        <v>1455.2</v>
      </c>
      <c r="BD8" s="60">
        <f t="shared" si="13"/>
        <v>18215.90256</v>
      </c>
      <c r="BE8" s="70">
        <f t="shared" si="46"/>
        <v>1517.9918799999998</v>
      </c>
      <c r="BF8" s="34">
        <v>216</v>
      </c>
      <c r="BG8" s="61">
        <f t="shared" si="47"/>
        <v>1468.8</v>
      </c>
      <c r="BH8" s="60">
        <f t="shared" si="14"/>
        <v>18386.14464</v>
      </c>
      <c r="BI8" s="70">
        <f t="shared" si="48"/>
        <v>1532.1787199999999</v>
      </c>
      <c r="BJ8" s="34">
        <v>218</v>
      </c>
      <c r="BK8" s="61">
        <f t="shared" si="49"/>
        <v>1482.3999999999999</v>
      </c>
      <c r="BL8" s="60">
        <f t="shared" si="15"/>
        <v>18556.386720000002</v>
      </c>
      <c r="BM8" s="70">
        <f t="shared" si="50"/>
        <v>1546.3655600000002</v>
      </c>
      <c r="BN8" s="34">
        <v>220</v>
      </c>
      <c r="BO8" s="61">
        <f t="shared" si="51"/>
        <v>1496</v>
      </c>
      <c r="BP8" s="60">
        <f t="shared" si="16"/>
        <v>18726.628800000002</v>
      </c>
      <c r="BQ8" s="70">
        <f t="shared" si="52"/>
        <v>1560.5524000000003</v>
      </c>
      <c r="BR8" s="34">
        <v>223</v>
      </c>
      <c r="BS8" s="61">
        <f t="shared" si="53"/>
        <v>1516.3999999999999</v>
      </c>
      <c r="BT8" s="60">
        <f t="shared" si="17"/>
        <v>18981.99192</v>
      </c>
      <c r="BU8" s="79">
        <f t="shared" si="54"/>
        <v>1581.83266</v>
      </c>
      <c r="BV8" s="36">
        <v>225</v>
      </c>
      <c r="BW8" s="61">
        <f t="shared" si="55"/>
        <v>1530</v>
      </c>
      <c r="BX8" s="68">
        <f t="shared" si="18"/>
        <v>19152.234</v>
      </c>
      <c r="BY8" s="75">
        <f t="shared" si="56"/>
        <v>1596.0195</v>
      </c>
    </row>
    <row r="9" spans="1:77" s="16" customFormat="1" ht="27.75" customHeight="1">
      <c r="A9" s="54" t="s">
        <v>67</v>
      </c>
      <c r="B9" s="34">
        <v>193</v>
      </c>
      <c r="C9" s="59">
        <f t="shared" si="19"/>
        <v>1312.3999999999999</v>
      </c>
      <c r="D9" s="60">
        <f t="shared" si="0"/>
        <v>16428.36072</v>
      </c>
      <c r="E9" s="70">
        <f t="shared" si="20"/>
        <v>1369.03006</v>
      </c>
      <c r="F9" s="34">
        <v>195</v>
      </c>
      <c r="G9" s="61">
        <f t="shared" si="21"/>
        <v>1326</v>
      </c>
      <c r="H9" s="60">
        <f t="shared" si="1"/>
        <v>16598.6028</v>
      </c>
      <c r="I9" s="70">
        <f t="shared" si="22"/>
        <v>1383.2169000000001</v>
      </c>
      <c r="J9" s="34">
        <v>197</v>
      </c>
      <c r="K9" s="61">
        <f t="shared" si="23"/>
        <v>1339.6</v>
      </c>
      <c r="L9" s="60">
        <f t="shared" si="2"/>
        <v>16768.84488</v>
      </c>
      <c r="M9" s="70">
        <f t="shared" si="24"/>
        <v>1397.40374</v>
      </c>
      <c r="N9" s="34">
        <v>199</v>
      </c>
      <c r="O9" s="61">
        <f t="shared" si="25"/>
        <v>1353.2</v>
      </c>
      <c r="P9" s="60">
        <f t="shared" si="3"/>
        <v>16939.08696</v>
      </c>
      <c r="Q9" s="70">
        <f t="shared" si="26"/>
        <v>1411.59058</v>
      </c>
      <c r="R9" s="34">
        <v>201</v>
      </c>
      <c r="S9" s="61">
        <f t="shared" si="27"/>
        <v>1366.8</v>
      </c>
      <c r="T9" s="60">
        <f t="shared" si="4"/>
        <v>17109.329039999997</v>
      </c>
      <c r="U9" s="70">
        <f t="shared" si="28"/>
        <v>1425.7774199999997</v>
      </c>
      <c r="V9" s="34">
        <v>203</v>
      </c>
      <c r="W9" s="61">
        <f t="shared" si="29"/>
        <v>1380.3999999999999</v>
      </c>
      <c r="X9" s="60">
        <f t="shared" si="5"/>
        <v>17279.57112</v>
      </c>
      <c r="Y9" s="70">
        <f t="shared" si="30"/>
        <v>1439.96426</v>
      </c>
      <c r="Z9" s="34">
        <v>205</v>
      </c>
      <c r="AA9" s="61">
        <f t="shared" si="31"/>
        <v>1394</v>
      </c>
      <c r="AB9" s="60">
        <f t="shared" si="6"/>
        <v>17449.8132</v>
      </c>
      <c r="AC9" s="70">
        <f t="shared" si="32"/>
        <v>1454.1511</v>
      </c>
      <c r="AD9" s="34">
        <v>207</v>
      </c>
      <c r="AE9" s="61">
        <f t="shared" si="33"/>
        <v>1407.6</v>
      </c>
      <c r="AF9" s="60">
        <f t="shared" si="7"/>
        <v>17620.05528</v>
      </c>
      <c r="AG9" s="70">
        <f t="shared" si="34"/>
        <v>1468.3379400000001</v>
      </c>
      <c r="AH9" s="34">
        <v>209</v>
      </c>
      <c r="AI9" s="61">
        <f t="shared" si="35"/>
        <v>1421.2</v>
      </c>
      <c r="AJ9" s="60">
        <f t="shared" si="8"/>
        <v>17790.297359999997</v>
      </c>
      <c r="AK9" s="70">
        <f t="shared" si="36"/>
        <v>1482.5247799999997</v>
      </c>
      <c r="AL9" s="34">
        <v>211</v>
      </c>
      <c r="AM9" s="61">
        <f t="shared" si="37"/>
        <v>1434.8</v>
      </c>
      <c r="AN9" s="60">
        <f t="shared" si="9"/>
        <v>17960.53944</v>
      </c>
      <c r="AO9" s="70">
        <f t="shared" si="38"/>
        <v>1496.71162</v>
      </c>
      <c r="AP9" s="34">
        <v>213</v>
      </c>
      <c r="AQ9" s="61">
        <f t="shared" si="39"/>
        <v>1448.3999999999999</v>
      </c>
      <c r="AR9" s="60">
        <f t="shared" si="10"/>
        <v>18130.781519999997</v>
      </c>
      <c r="AS9" s="70">
        <f t="shared" si="40"/>
        <v>1510.8984599999997</v>
      </c>
      <c r="AT9" s="34">
        <v>215</v>
      </c>
      <c r="AU9" s="61">
        <f t="shared" si="41"/>
        <v>1462</v>
      </c>
      <c r="AV9" s="60">
        <f t="shared" si="11"/>
        <v>18301.0236</v>
      </c>
      <c r="AW9" s="70">
        <f t="shared" si="42"/>
        <v>1525.0853</v>
      </c>
      <c r="AX9" s="34">
        <v>217</v>
      </c>
      <c r="AY9" s="61">
        <f t="shared" si="43"/>
        <v>1475.6</v>
      </c>
      <c r="AZ9" s="60">
        <f t="shared" si="12"/>
        <v>18471.265679999997</v>
      </c>
      <c r="BA9" s="70">
        <f t="shared" si="44"/>
        <v>1539.2721399999998</v>
      </c>
      <c r="BB9" s="34">
        <v>220</v>
      </c>
      <c r="BC9" s="61">
        <f t="shared" si="45"/>
        <v>1496</v>
      </c>
      <c r="BD9" s="60">
        <f t="shared" si="13"/>
        <v>18726.628800000002</v>
      </c>
      <c r="BE9" s="70">
        <f t="shared" si="46"/>
        <v>1560.5524000000003</v>
      </c>
      <c r="BF9" s="34">
        <v>222</v>
      </c>
      <c r="BG9" s="61">
        <f t="shared" si="47"/>
        <v>1509.6</v>
      </c>
      <c r="BH9" s="60">
        <f t="shared" si="14"/>
        <v>18896.870880000002</v>
      </c>
      <c r="BI9" s="70">
        <f t="shared" si="48"/>
        <v>1574.73924</v>
      </c>
      <c r="BJ9" s="34">
        <v>224</v>
      </c>
      <c r="BK9" s="61">
        <f t="shared" si="49"/>
        <v>1523.2</v>
      </c>
      <c r="BL9" s="60">
        <f t="shared" si="15"/>
        <v>19067.11296</v>
      </c>
      <c r="BM9" s="70">
        <f t="shared" si="50"/>
        <v>1588.92608</v>
      </c>
      <c r="BN9" s="34">
        <v>226</v>
      </c>
      <c r="BO9" s="61">
        <f t="shared" si="51"/>
        <v>1536.8</v>
      </c>
      <c r="BP9" s="60">
        <f t="shared" si="16"/>
        <v>19237.355040000002</v>
      </c>
      <c r="BQ9" s="70">
        <f t="shared" si="52"/>
        <v>1603.1129200000003</v>
      </c>
      <c r="BR9" s="34">
        <v>229</v>
      </c>
      <c r="BS9" s="61">
        <f t="shared" si="53"/>
        <v>1557.2</v>
      </c>
      <c r="BT9" s="60">
        <f t="shared" si="17"/>
        <v>19492.71816</v>
      </c>
      <c r="BU9" s="79">
        <f t="shared" si="54"/>
        <v>1624.39318</v>
      </c>
      <c r="BV9" s="36">
        <v>231</v>
      </c>
      <c r="BW9" s="61">
        <f t="shared" si="55"/>
        <v>1570.8</v>
      </c>
      <c r="BX9" s="68">
        <f t="shared" si="18"/>
        <v>19662.960239999997</v>
      </c>
      <c r="BY9" s="75">
        <f t="shared" si="56"/>
        <v>1638.5800199999996</v>
      </c>
    </row>
    <row r="10" spans="1:77" s="16" customFormat="1" ht="27.75" customHeight="1">
      <c r="A10" s="54" t="s">
        <v>68</v>
      </c>
      <c r="B10" s="34">
        <v>198</v>
      </c>
      <c r="C10" s="59">
        <f t="shared" si="19"/>
        <v>1346.3999999999999</v>
      </c>
      <c r="D10" s="60">
        <f t="shared" si="0"/>
        <v>16853.96592</v>
      </c>
      <c r="E10" s="70">
        <f t="shared" si="20"/>
        <v>1404.49716</v>
      </c>
      <c r="F10" s="34">
        <v>200</v>
      </c>
      <c r="G10" s="61">
        <f t="shared" si="21"/>
        <v>1360</v>
      </c>
      <c r="H10" s="60">
        <f t="shared" si="1"/>
        <v>17024.208</v>
      </c>
      <c r="I10" s="70">
        <f t="shared" si="22"/>
        <v>1418.684</v>
      </c>
      <c r="J10" s="34">
        <v>202</v>
      </c>
      <c r="K10" s="61">
        <f t="shared" si="23"/>
        <v>1373.6</v>
      </c>
      <c r="L10" s="60">
        <f t="shared" si="2"/>
        <v>17194.45008</v>
      </c>
      <c r="M10" s="70">
        <f t="shared" si="24"/>
        <v>1432.8708399999998</v>
      </c>
      <c r="N10" s="34">
        <v>204</v>
      </c>
      <c r="O10" s="61">
        <f t="shared" si="25"/>
        <v>1387.2</v>
      </c>
      <c r="P10" s="60">
        <f t="shared" si="3"/>
        <v>17364.692160000002</v>
      </c>
      <c r="Q10" s="70">
        <f t="shared" si="26"/>
        <v>1447.0576800000001</v>
      </c>
      <c r="R10" s="34">
        <v>206</v>
      </c>
      <c r="S10" s="61">
        <f t="shared" si="27"/>
        <v>1400.8</v>
      </c>
      <c r="T10" s="60">
        <f t="shared" si="4"/>
        <v>17534.93424</v>
      </c>
      <c r="U10" s="70">
        <f t="shared" si="28"/>
        <v>1461.24452</v>
      </c>
      <c r="V10" s="34">
        <v>208</v>
      </c>
      <c r="W10" s="61">
        <f t="shared" si="29"/>
        <v>1414.3999999999999</v>
      </c>
      <c r="X10" s="60">
        <f t="shared" si="5"/>
        <v>17705.176320000002</v>
      </c>
      <c r="Y10" s="70">
        <f t="shared" si="30"/>
        <v>1475.4313600000003</v>
      </c>
      <c r="Z10" s="34">
        <v>210</v>
      </c>
      <c r="AA10" s="61">
        <f t="shared" si="31"/>
        <v>1428</v>
      </c>
      <c r="AB10" s="60">
        <f t="shared" si="6"/>
        <v>17875.4184</v>
      </c>
      <c r="AC10" s="70">
        <f t="shared" si="32"/>
        <v>1489.6182</v>
      </c>
      <c r="AD10" s="34">
        <v>212</v>
      </c>
      <c r="AE10" s="61">
        <f t="shared" si="33"/>
        <v>1441.6</v>
      </c>
      <c r="AF10" s="60">
        <f t="shared" si="7"/>
        <v>18045.660480000002</v>
      </c>
      <c r="AG10" s="70">
        <f t="shared" si="34"/>
        <v>1503.8050400000002</v>
      </c>
      <c r="AH10" s="34">
        <v>214</v>
      </c>
      <c r="AI10" s="61">
        <f t="shared" si="35"/>
        <v>1455.2</v>
      </c>
      <c r="AJ10" s="60">
        <f t="shared" si="8"/>
        <v>18215.90256</v>
      </c>
      <c r="AK10" s="70">
        <f t="shared" si="36"/>
        <v>1517.9918799999998</v>
      </c>
      <c r="AL10" s="34">
        <v>217</v>
      </c>
      <c r="AM10" s="61">
        <f t="shared" si="37"/>
        <v>1475.6</v>
      </c>
      <c r="AN10" s="60">
        <f t="shared" si="9"/>
        <v>18471.265679999997</v>
      </c>
      <c r="AO10" s="70">
        <f t="shared" si="38"/>
        <v>1539.2721399999998</v>
      </c>
      <c r="AP10" s="34">
        <v>219</v>
      </c>
      <c r="AQ10" s="61">
        <f t="shared" si="39"/>
        <v>1489.2</v>
      </c>
      <c r="AR10" s="60">
        <f t="shared" si="10"/>
        <v>18641.50776</v>
      </c>
      <c r="AS10" s="70">
        <f t="shared" si="40"/>
        <v>1553.45898</v>
      </c>
      <c r="AT10" s="34">
        <v>221</v>
      </c>
      <c r="AU10" s="61">
        <f t="shared" si="41"/>
        <v>1502.8</v>
      </c>
      <c r="AV10" s="60">
        <f t="shared" si="11"/>
        <v>18811.74984</v>
      </c>
      <c r="AW10" s="70">
        <f t="shared" si="42"/>
        <v>1567.64582</v>
      </c>
      <c r="AX10" s="34">
        <v>223</v>
      </c>
      <c r="AY10" s="61">
        <f t="shared" si="43"/>
        <v>1516.3999999999999</v>
      </c>
      <c r="AZ10" s="60">
        <f t="shared" si="12"/>
        <v>18981.99192</v>
      </c>
      <c r="BA10" s="70">
        <f t="shared" si="44"/>
        <v>1581.83266</v>
      </c>
      <c r="BB10" s="34">
        <v>225</v>
      </c>
      <c r="BC10" s="61">
        <f t="shared" si="45"/>
        <v>1530</v>
      </c>
      <c r="BD10" s="60">
        <f t="shared" si="13"/>
        <v>19152.234</v>
      </c>
      <c r="BE10" s="70">
        <f t="shared" si="46"/>
        <v>1596.0195</v>
      </c>
      <c r="BF10" s="34">
        <v>228</v>
      </c>
      <c r="BG10" s="61">
        <f t="shared" si="47"/>
        <v>1550.3999999999999</v>
      </c>
      <c r="BH10" s="60">
        <f t="shared" si="14"/>
        <v>19407.59712</v>
      </c>
      <c r="BI10" s="70">
        <f t="shared" si="48"/>
        <v>1617.2997599999999</v>
      </c>
      <c r="BJ10" s="34">
        <v>230</v>
      </c>
      <c r="BK10" s="61">
        <f t="shared" si="49"/>
        <v>1564</v>
      </c>
      <c r="BL10" s="60">
        <f t="shared" si="15"/>
        <v>19577.839200000002</v>
      </c>
      <c r="BM10" s="70">
        <f t="shared" si="50"/>
        <v>1631.4866000000002</v>
      </c>
      <c r="BN10" s="34">
        <v>232</v>
      </c>
      <c r="BO10" s="61">
        <f t="shared" si="51"/>
        <v>1577.6</v>
      </c>
      <c r="BP10" s="60">
        <f t="shared" si="16"/>
        <v>19748.08128</v>
      </c>
      <c r="BQ10" s="70">
        <f t="shared" si="52"/>
        <v>1645.6734399999998</v>
      </c>
      <c r="BR10" s="34">
        <v>234</v>
      </c>
      <c r="BS10" s="61">
        <f t="shared" si="53"/>
        <v>1591.2</v>
      </c>
      <c r="BT10" s="60">
        <f t="shared" si="17"/>
        <v>19918.323359999995</v>
      </c>
      <c r="BU10" s="79">
        <f t="shared" si="54"/>
        <v>1659.8602799999996</v>
      </c>
      <c r="BV10" s="36">
        <v>236</v>
      </c>
      <c r="BW10" s="61">
        <f t="shared" si="55"/>
        <v>1604.8</v>
      </c>
      <c r="BX10" s="68">
        <f t="shared" si="18"/>
        <v>20088.565440000002</v>
      </c>
      <c r="BY10" s="75">
        <f t="shared" si="56"/>
        <v>1674.0471200000002</v>
      </c>
    </row>
    <row r="11" spans="1:77" s="16" customFormat="1" ht="27.75" customHeight="1">
      <c r="A11" s="54" t="s">
        <v>69</v>
      </c>
      <c r="B11" s="34">
        <v>220</v>
      </c>
      <c r="C11" s="59">
        <f t="shared" si="19"/>
        <v>1496</v>
      </c>
      <c r="D11" s="60">
        <f t="shared" si="0"/>
        <v>18726.628800000002</v>
      </c>
      <c r="E11" s="70">
        <f t="shared" si="20"/>
        <v>1560.5524000000003</v>
      </c>
      <c r="F11" s="34">
        <v>222</v>
      </c>
      <c r="G11" s="61">
        <f t="shared" si="21"/>
        <v>1509.6</v>
      </c>
      <c r="H11" s="60">
        <f t="shared" si="1"/>
        <v>18896.870880000002</v>
      </c>
      <c r="I11" s="70">
        <f t="shared" si="22"/>
        <v>1574.73924</v>
      </c>
      <c r="J11" s="34">
        <v>224</v>
      </c>
      <c r="K11" s="61">
        <f t="shared" si="23"/>
        <v>1523.2</v>
      </c>
      <c r="L11" s="60">
        <f t="shared" si="2"/>
        <v>19067.11296</v>
      </c>
      <c r="M11" s="70">
        <f t="shared" si="24"/>
        <v>1588.92608</v>
      </c>
      <c r="N11" s="34">
        <v>227</v>
      </c>
      <c r="O11" s="61">
        <f t="shared" si="25"/>
        <v>1543.6</v>
      </c>
      <c r="P11" s="60">
        <f t="shared" si="3"/>
        <v>19322.47608</v>
      </c>
      <c r="Q11" s="70">
        <f t="shared" si="26"/>
        <v>1610.20634</v>
      </c>
      <c r="R11" s="34">
        <v>229</v>
      </c>
      <c r="S11" s="61">
        <f t="shared" si="27"/>
        <v>1557.2</v>
      </c>
      <c r="T11" s="60">
        <f t="shared" si="4"/>
        <v>19492.71816</v>
      </c>
      <c r="U11" s="70">
        <f t="shared" si="28"/>
        <v>1624.39318</v>
      </c>
      <c r="V11" s="34">
        <v>231</v>
      </c>
      <c r="W11" s="61">
        <f t="shared" si="29"/>
        <v>1570.8</v>
      </c>
      <c r="X11" s="60">
        <f t="shared" si="5"/>
        <v>19662.960239999997</v>
      </c>
      <c r="Y11" s="70">
        <f t="shared" si="30"/>
        <v>1638.5800199999996</v>
      </c>
      <c r="Z11" s="34">
        <v>234</v>
      </c>
      <c r="AA11" s="61">
        <f t="shared" si="31"/>
        <v>1591.2</v>
      </c>
      <c r="AB11" s="60">
        <f t="shared" si="6"/>
        <v>19918.323359999995</v>
      </c>
      <c r="AC11" s="70">
        <f t="shared" si="32"/>
        <v>1659.8602799999996</v>
      </c>
      <c r="AD11" s="34">
        <v>236</v>
      </c>
      <c r="AE11" s="61">
        <f t="shared" si="33"/>
        <v>1604.8</v>
      </c>
      <c r="AF11" s="60">
        <f t="shared" si="7"/>
        <v>20088.565440000002</v>
      </c>
      <c r="AG11" s="70">
        <f t="shared" si="34"/>
        <v>1674.0471200000002</v>
      </c>
      <c r="AH11" s="34">
        <v>238</v>
      </c>
      <c r="AI11" s="61">
        <f t="shared" si="35"/>
        <v>1618.3999999999999</v>
      </c>
      <c r="AJ11" s="60">
        <f t="shared" si="8"/>
        <v>20258.80752</v>
      </c>
      <c r="AK11" s="70">
        <f t="shared" si="36"/>
        <v>1688.2339599999998</v>
      </c>
      <c r="AL11" s="34">
        <v>241</v>
      </c>
      <c r="AM11" s="61">
        <f t="shared" si="37"/>
        <v>1638.8</v>
      </c>
      <c r="AN11" s="60">
        <f t="shared" si="9"/>
        <v>20514.17064</v>
      </c>
      <c r="AO11" s="70">
        <f t="shared" si="38"/>
        <v>1709.51422</v>
      </c>
      <c r="AP11" s="34">
        <v>243</v>
      </c>
      <c r="AQ11" s="61">
        <f t="shared" si="39"/>
        <v>1652.3999999999999</v>
      </c>
      <c r="AR11" s="60">
        <f t="shared" si="10"/>
        <v>20684.41272</v>
      </c>
      <c r="AS11" s="70">
        <f t="shared" si="40"/>
        <v>1723.70106</v>
      </c>
      <c r="AT11" s="34">
        <v>245</v>
      </c>
      <c r="AU11" s="61">
        <f t="shared" si="41"/>
        <v>1666</v>
      </c>
      <c r="AV11" s="60">
        <f t="shared" si="11"/>
        <v>20854.6548</v>
      </c>
      <c r="AW11" s="70">
        <f t="shared" si="42"/>
        <v>1737.8879</v>
      </c>
      <c r="AX11" s="34">
        <v>248</v>
      </c>
      <c r="AY11" s="61">
        <f t="shared" si="43"/>
        <v>1686.3999999999999</v>
      </c>
      <c r="AZ11" s="60">
        <f t="shared" si="12"/>
        <v>21110.01792</v>
      </c>
      <c r="BA11" s="70">
        <f t="shared" si="44"/>
        <v>1759.16816</v>
      </c>
      <c r="BB11" s="34">
        <v>250</v>
      </c>
      <c r="BC11" s="61">
        <f t="shared" si="45"/>
        <v>1700</v>
      </c>
      <c r="BD11" s="60">
        <f t="shared" si="13"/>
        <v>21280.260000000002</v>
      </c>
      <c r="BE11" s="70">
        <f t="shared" si="46"/>
        <v>1773.3550000000002</v>
      </c>
      <c r="BF11" s="34">
        <v>253</v>
      </c>
      <c r="BG11" s="61">
        <f t="shared" si="47"/>
        <v>1720.3999999999999</v>
      </c>
      <c r="BH11" s="60">
        <f t="shared" si="14"/>
        <v>21535.62312</v>
      </c>
      <c r="BI11" s="70">
        <f t="shared" si="48"/>
        <v>1794.63526</v>
      </c>
      <c r="BJ11" s="34">
        <v>255</v>
      </c>
      <c r="BK11" s="61">
        <f t="shared" si="49"/>
        <v>1734</v>
      </c>
      <c r="BL11" s="60">
        <f t="shared" si="15"/>
        <v>21705.865200000004</v>
      </c>
      <c r="BM11" s="70">
        <f t="shared" si="50"/>
        <v>1808.8221000000003</v>
      </c>
      <c r="BN11" s="34">
        <v>258</v>
      </c>
      <c r="BO11" s="61">
        <f t="shared" si="51"/>
        <v>1754.3999999999999</v>
      </c>
      <c r="BP11" s="60">
        <f t="shared" si="16"/>
        <v>21961.228320000002</v>
      </c>
      <c r="BQ11" s="70">
        <f t="shared" si="52"/>
        <v>1830.10236</v>
      </c>
      <c r="BR11" s="34">
        <v>261</v>
      </c>
      <c r="BS11" s="61">
        <f t="shared" si="53"/>
        <v>1774.8</v>
      </c>
      <c r="BT11" s="60">
        <f t="shared" si="17"/>
        <v>22216.59144</v>
      </c>
      <c r="BU11" s="79">
        <f t="shared" si="54"/>
        <v>1851.38262</v>
      </c>
      <c r="BV11" s="36">
        <v>264</v>
      </c>
      <c r="BW11" s="61">
        <f t="shared" si="55"/>
        <v>1795.2</v>
      </c>
      <c r="BX11" s="68">
        <f t="shared" si="18"/>
        <v>22471.95456</v>
      </c>
      <c r="BY11" s="75">
        <f t="shared" si="56"/>
        <v>1872.6628799999999</v>
      </c>
    </row>
    <row r="12" spans="1:77" s="16" customFormat="1" ht="27.75" customHeight="1">
      <c r="A12" s="54" t="s">
        <v>70</v>
      </c>
      <c r="B12" s="34">
        <v>230</v>
      </c>
      <c r="C12" s="59">
        <f t="shared" si="19"/>
        <v>1564</v>
      </c>
      <c r="D12" s="60">
        <f t="shared" si="0"/>
        <v>19577.839200000002</v>
      </c>
      <c r="E12" s="70">
        <f t="shared" si="20"/>
        <v>1631.4866000000002</v>
      </c>
      <c r="F12" s="34">
        <v>232</v>
      </c>
      <c r="G12" s="61">
        <f t="shared" si="21"/>
        <v>1577.6</v>
      </c>
      <c r="H12" s="60">
        <f t="shared" si="1"/>
        <v>19748.08128</v>
      </c>
      <c r="I12" s="70">
        <f t="shared" si="22"/>
        <v>1645.6734399999998</v>
      </c>
      <c r="J12" s="34">
        <v>235</v>
      </c>
      <c r="K12" s="61">
        <f t="shared" si="23"/>
        <v>1598</v>
      </c>
      <c r="L12" s="60">
        <f t="shared" si="2"/>
        <v>20003.4444</v>
      </c>
      <c r="M12" s="70">
        <f t="shared" si="24"/>
        <v>1666.9537</v>
      </c>
      <c r="N12" s="34">
        <v>237</v>
      </c>
      <c r="O12" s="61">
        <f t="shared" si="25"/>
        <v>1611.6</v>
      </c>
      <c r="P12" s="60">
        <f t="shared" si="3"/>
        <v>20173.686480000004</v>
      </c>
      <c r="Q12" s="70">
        <f t="shared" si="26"/>
        <v>1681.1405400000003</v>
      </c>
      <c r="R12" s="34">
        <v>239</v>
      </c>
      <c r="S12" s="61">
        <f t="shared" si="27"/>
        <v>1625.2</v>
      </c>
      <c r="T12" s="60">
        <f t="shared" si="4"/>
        <v>20343.92856</v>
      </c>
      <c r="U12" s="70">
        <f t="shared" si="28"/>
        <v>1695.32738</v>
      </c>
      <c r="V12" s="34">
        <v>242</v>
      </c>
      <c r="W12" s="61">
        <f t="shared" si="29"/>
        <v>1645.6</v>
      </c>
      <c r="X12" s="60">
        <f t="shared" si="5"/>
        <v>20599.29168</v>
      </c>
      <c r="Y12" s="70">
        <f t="shared" si="30"/>
        <v>1716.60764</v>
      </c>
      <c r="Z12" s="34">
        <v>244</v>
      </c>
      <c r="AA12" s="61">
        <f t="shared" si="31"/>
        <v>1659.2</v>
      </c>
      <c r="AB12" s="60">
        <f t="shared" si="6"/>
        <v>20769.53376</v>
      </c>
      <c r="AC12" s="70">
        <f t="shared" si="32"/>
        <v>1730.7944799999998</v>
      </c>
      <c r="AD12" s="34">
        <v>247</v>
      </c>
      <c r="AE12" s="61">
        <f t="shared" si="33"/>
        <v>1679.6</v>
      </c>
      <c r="AF12" s="60">
        <f t="shared" si="7"/>
        <v>21024.89688</v>
      </c>
      <c r="AG12" s="70">
        <f t="shared" si="34"/>
        <v>1752.07474</v>
      </c>
      <c r="AH12" s="34">
        <v>249</v>
      </c>
      <c r="AI12" s="61">
        <f t="shared" si="35"/>
        <v>1693.2</v>
      </c>
      <c r="AJ12" s="60">
        <f t="shared" si="8"/>
        <v>21195.138959999997</v>
      </c>
      <c r="AK12" s="70">
        <f t="shared" si="36"/>
        <v>1766.2615799999996</v>
      </c>
      <c r="AL12" s="34">
        <v>252</v>
      </c>
      <c r="AM12" s="61">
        <f t="shared" si="37"/>
        <v>1713.6</v>
      </c>
      <c r="AN12" s="60">
        <f t="shared" si="9"/>
        <v>21450.502080000002</v>
      </c>
      <c r="AO12" s="70">
        <f t="shared" si="38"/>
        <v>1787.54184</v>
      </c>
      <c r="AP12" s="34">
        <v>254</v>
      </c>
      <c r="AQ12" s="61">
        <f t="shared" si="39"/>
        <v>1727.2</v>
      </c>
      <c r="AR12" s="60">
        <f t="shared" si="10"/>
        <v>21620.744160000002</v>
      </c>
      <c r="AS12" s="70">
        <f t="shared" si="40"/>
        <v>1801.7286800000002</v>
      </c>
      <c r="AT12" s="34">
        <v>257</v>
      </c>
      <c r="AU12" s="61">
        <f t="shared" si="41"/>
        <v>1747.6</v>
      </c>
      <c r="AV12" s="60">
        <f t="shared" si="11"/>
        <v>21876.10728</v>
      </c>
      <c r="AW12" s="70">
        <f t="shared" si="42"/>
        <v>1823.00894</v>
      </c>
      <c r="AX12" s="34">
        <v>259</v>
      </c>
      <c r="AY12" s="61">
        <f t="shared" si="43"/>
        <v>1761.2</v>
      </c>
      <c r="AZ12" s="60">
        <f t="shared" si="12"/>
        <v>22046.349359999997</v>
      </c>
      <c r="BA12" s="70">
        <f t="shared" si="44"/>
        <v>1837.1957799999998</v>
      </c>
      <c r="BB12" s="34">
        <v>262</v>
      </c>
      <c r="BC12" s="61">
        <f t="shared" si="45"/>
        <v>1781.6</v>
      </c>
      <c r="BD12" s="60">
        <f t="shared" si="13"/>
        <v>22301.712480000002</v>
      </c>
      <c r="BE12" s="70">
        <f t="shared" si="46"/>
        <v>1858.4760400000002</v>
      </c>
      <c r="BF12" s="34">
        <v>264</v>
      </c>
      <c r="BG12" s="61">
        <f t="shared" si="47"/>
        <v>1795.2</v>
      </c>
      <c r="BH12" s="60">
        <f t="shared" si="14"/>
        <v>22471.95456</v>
      </c>
      <c r="BI12" s="70">
        <f t="shared" si="48"/>
        <v>1872.6628799999999</v>
      </c>
      <c r="BJ12" s="34">
        <v>267</v>
      </c>
      <c r="BK12" s="61">
        <f t="shared" si="49"/>
        <v>1815.6</v>
      </c>
      <c r="BL12" s="60">
        <f t="shared" si="15"/>
        <v>22727.31768</v>
      </c>
      <c r="BM12" s="70">
        <f t="shared" si="50"/>
        <v>1893.94314</v>
      </c>
      <c r="BN12" s="34">
        <v>270</v>
      </c>
      <c r="BO12" s="61">
        <f t="shared" si="51"/>
        <v>1836</v>
      </c>
      <c r="BP12" s="60">
        <f t="shared" si="16"/>
        <v>22982.680800000002</v>
      </c>
      <c r="BQ12" s="70">
        <f t="shared" si="52"/>
        <v>1915.2234</v>
      </c>
      <c r="BR12" s="34">
        <v>272</v>
      </c>
      <c r="BS12" s="61">
        <f t="shared" si="53"/>
        <v>1849.6</v>
      </c>
      <c r="BT12" s="60">
        <f t="shared" si="17"/>
        <v>23152.922880000002</v>
      </c>
      <c r="BU12" s="79">
        <f t="shared" si="54"/>
        <v>1929.4102400000002</v>
      </c>
      <c r="BV12" s="36">
        <v>275</v>
      </c>
      <c r="BW12" s="61">
        <f t="shared" si="55"/>
        <v>1870</v>
      </c>
      <c r="BX12" s="68">
        <f t="shared" si="18"/>
        <v>23408.286</v>
      </c>
      <c r="BY12" s="75">
        <f t="shared" si="56"/>
        <v>1950.6905</v>
      </c>
    </row>
    <row r="13" spans="1:77" s="16" customFormat="1" ht="27.75" customHeight="1">
      <c r="A13" s="54" t="s">
        <v>71</v>
      </c>
      <c r="B13" s="34">
        <v>245</v>
      </c>
      <c r="C13" s="59">
        <f t="shared" si="19"/>
        <v>1666</v>
      </c>
      <c r="D13" s="60">
        <f t="shared" si="0"/>
        <v>20854.6548</v>
      </c>
      <c r="E13" s="70">
        <f t="shared" si="20"/>
        <v>1737.8879</v>
      </c>
      <c r="F13" s="34">
        <v>247</v>
      </c>
      <c r="G13" s="61">
        <f t="shared" si="21"/>
        <v>1679.6</v>
      </c>
      <c r="H13" s="60">
        <f t="shared" si="1"/>
        <v>21024.89688</v>
      </c>
      <c r="I13" s="70">
        <f t="shared" si="22"/>
        <v>1752.07474</v>
      </c>
      <c r="J13" s="34">
        <v>250</v>
      </c>
      <c r="K13" s="61">
        <f t="shared" si="23"/>
        <v>1700</v>
      </c>
      <c r="L13" s="60">
        <f t="shared" si="2"/>
        <v>21280.260000000002</v>
      </c>
      <c r="M13" s="70">
        <f t="shared" si="24"/>
        <v>1773.3550000000002</v>
      </c>
      <c r="N13" s="34">
        <v>252</v>
      </c>
      <c r="O13" s="61">
        <f t="shared" si="25"/>
        <v>1713.6</v>
      </c>
      <c r="P13" s="60">
        <f t="shared" si="3"/>
        <v>21450.502080000002</v>
      </c>
      <c r="Q13" s="70">
        <f t="shared" si="26"/>
        <v>1787.54184</v>
      </c>
      <c r="R13" s="34">
        <v>255</v>
      </c>
      <c r="S13" s="61">
        <f t="shared" si="27"/>
        <v>1734</v>
      </c>
      <c r="T13" s="60">
        <f t="shared" si="4"/>
        <v>21705.865200000004</v>
      </c>
      <c r="U13" s="70">
        <f t="shared" si="28"/>
        <v>1808.8221000000003</v>
      </c>
      <c r="V13" s="34">
        <v>257</v>
      </c>
      <c r="W13" s="61">
        <f t="shared" si="29"/>
        <v>1747.6</v>
      </c>
      <c r="X13" s="60">
        <f t="shared" si="5"/>
        <v>21876.10728</v>
      </c>
      <c r="Y13" s="70">
        <f t="shared" si="30"/>
        <v>1823.00894</v>
      </c>
      <c r="Z13" s="34">
        <v>260</v>
      </c>
      <c r="AA13" s="61">
        <f t="shared" si="31"/>
        <v>1768</v>
      </c>
      <c r="AB13" s="60">
        <f t="shared" si="6"/>
        <v>22131.4704</v>
      </c>
      <c r="AC13" s="70">
        <f t="shared" si="32"/>
        <v>1844.2892</v>
      </c>
      <c r="AD13" s="34">
        <v>263</v>
      </c>
      <c r="AE13" s="61">
        <f t="shared" si="33"/>
        <v>1788.3999999999999</v>
      </c>
      <c r="AF13" s="60">
        <f t="shared" si="7"/>
        <v>22386.833519999996</v>
      </c>
      <c r="AG13" s="70">
        <f t="shared" si="34"/>
        <v>1865.5694599999997</v>
      </c>
      <c r="AH13" s="34">
        <v>265</v>
      </c>
      <c r="AI13" s="61">
        <f t="shared" si="35"/>
        <v>1802</v>
      </c>
      <c r="AJ13" s="60">
        <f t="shared" si="8"/>
        <v>22557.0756</v>
      </c>
      <c r="AK13" s="70">
        <f t="shared" si="36"/>
        <v>1879.7563</v>
      </c>
      <c r="AL13" s="34">
        <v>268</v>
      </c>
      <c r="AM13" s="61">
        <f t="shared" si="37"/>
        <v>1822.3999999999999</v>
      </c>
      <c r="AN13" s="60">
        <f t="shared" si="9"/>
        <v>22812.438720000002</v>
      </c>
      <c r="AO13" s="70">
        <f t="shared" si="38"/>
        <v>1901.0365600000002</v>
      </c>
      <c r="AP13" s="34">
        <v>271</v>
      </c>
      <c r="AQ13" s="61">
        <f t="shared" si="39"/>
        <v>1842.8</v>
      </c>
      <c r="AR13" s="60">
        <f t="shared" si="10"/>
        <v>23067.80184</v>
      </c>
      <c r="AS13" s="70">
        <f t="shared" si="40"/>
        <v>1922.31682</v>
      </c>
      <c r="AT13" s="34">
        <v>273</v>
      </c>
      <c r="AU13" s="61">
        <f t="shared" si="41"/>
        <v>1856.3999999999999</v>
      </c>
      <c r="AV13" s="60">
        <f t="shared" si="11"/>
        <v>23238.04392</v>
      </c>
      <c r="AW13" s="70">
        <f t="shared" si="42"/>
        <v>1936.50366</v>
      </c>
      <c r="AX13" s="34">
        <v>276</v>
      </c>
      <c r="AY13" s="61">
        <f t="shared" si="43"/>
        <v>1876.8</v>
      </c>
      <c r="AZ13" s="60">
        <f t="shared" si="12"/>
        <v>23493.407040000002</v>
      </c>
      <c r="BA13" s="70">
        <f t="shared" si="44"/>
        <v>1957.78392</v>
      </c>
      <c r="BB13" s="34">
        <v>279</v>
      </c>
      <c r="BC13" s="61">
        <f t="shared" si="45"/>
        <v>1897.2</v>
      </c>
      <c r="BD13" s="60">
        <f t="shared" si="13"/>
        <v>23748.77016</v>
      </c>
      <c r="BE13" s="70">
        <f t="shared" si="46"/>
        <v>1979.06418</v>
      </c>
      <c r="BF13" s="34">
        <v>282</v>
      </c>
      <c r="BG13" s="61">
        <f t="shared" si="47"/>
        <v>1917.6</v>
      </c>
      <c r="BH13" s="60">
        <f t="shared" si="14"/>
        <v>24004.13328</v>
      </c>
      <c r="BI13" s="70">
        <f t="shared" si="48"/>
        <v>2000.3444399999998</v>
      </c>
      <c r="BJ13" s="34">
        <v>284</v>
      </c>
      <c r="BK13" s="61">
        <f t="shared" si="49"/>
        <v>1931.2</v>
      </c>
      <c r="BL13" s="60">
        <f t="shared" si="15"/>
        <v>24174.37536</v>
      </c>
      <c r="BM13" s="70">
        <f t="shared" si="50"/>
        <v>2014.53128</v>
      </c>
      <c r="BN13" s="34">
        <v>287</v>
      </c>
      <c r="BO13" s="61">
        <f t="shared" si="51"/>
        <v>1951.6</v>
      </c>
      <c r="BP13" s="60">
        <f t="shared" si="16"/>
        <v>24429.738480000004</v>
      </c>
      <c r="BQ13" s="70">
        <f t="shared" si="52"/>
        <v>2035.8115400000004</v>
      </c>
      <c r="BR13" s="34">
        <v>290</v>
      </c>
      <c r="BS13" s="61">
        <f t="shared" si="53"/>
        <v>1972</v>
      </c>
      <c r="BT13" s="60">
        <f t="shared" si="17"/>
        <v>24685.1016</v>
      </c>
      <c r="BU13" s="79">
        <f t="shared" si="54"/>
        <v>2057.0918</v>
      </c>
      <c r="BV13" s="36">
        <v>293</v>
      </c>
      <c r="BW13" s="61">
        <f t="shared" si="55"/>
        <v>1992.3999999999999</v>
      </c>
      <c r="BX13" s="68">
        <f t="shared" si="18"/>
        <v>24940.46472</v>
      </c>
      <c r="BY13" s="75">
        <f t="shared" si="56"/>
        <v>2078.37206</v>
      </c>
    </row>
    <row r="14" spans="1:77" s="16" customFormat="1" ht="27.75" customHeight="1">
      <c r="A14" s="54" t="s">
        <v>72</v>
      </c>
      <c r="B14" s="34">
        <v>255</v>
      </c>
      <c r="C14" s="59">
        <f t="shared" si="19"/>
        <v>1734</v>
      </c>
      <c r="D14" s="60">
        <f t="shared" si="0"/>
        <v>21705.865200000004</v>
      </c>
      <c r="E14" s="70">
        <f t="shared" si="20"/>
        <v>1808.8221000000003</v>
      </c>
      <c r="F14" s="34">
        <v>258</v>
      </c>
      <c r="G14" s="61">
        <f t="shared" si="21"/>
        <v>1754.3999999999999</v>
      </c>
      <c r="H14" s="60">
        <f t="shared" si="1"/>
        <v>21961.228320000002</v>
      </c>
      <c r="I14" s="70">
        <f t="shared" si="22"/>
        <v>1830.10236</v>
      </c>
      <c r="J14" s="34">
        <v>260</v>
      </c>
      <c r="K14" s="61">
        <f t="shared" si="23"/>
        <v>1768</v>
      </c>
      <c r="L14" s="60">
        <f t="shared" si="2"/>
        <v>22131.4704</v>
      </c>
      <c r="M14" s="70">
        <f t="shared" si="24"/>
        <v>1844.2892</v>
      </c>
      <c r="N14" s="34">
        <v>263</v>
      </c>
      <c r="O14" s="61">
        <f t="shared" si="25"/>
        <v>1788.3999999999999</v>
      </c>
      <c r="P14" s="60">
        <f t="shared" si="3"/>
        <v>22386.833519999996</v>
      </c>
      <c r="Q14" s="70">
        <f t="shared" si="26"/>
        <v>1865.5694599999997</v>
      </c>
      <c r="R14" s="34">
        <v>265</v>
      </c>
      <c r="S14" s="61">
        <f t="shared" si="27"/>
        <v>1802</v>
      </c>
      <c r="T14" s="60">
        <f t="shared" si="4"/>
        <v>22557.0756</v>
      </c>
      <c r="U14" s="70">
        <f t="shared" si="28"/>
        <v>1879.7563</v>
      </c>
      <c r="V14" s="34">
        <v>268</v>
      </c>
      <c r="W14" s="61">
        <f t="shared" si="29"/>
        <v>1822.3999999999999</v>
      </c>
      <c r="X14" s="60">
        <f t="shared" si="5"/>
        <v>22812.438720000002</v>
      </c>
      <c r="Y14" s="70">
        <f t="shared" si="30"/>
        <v>1901.0365600000002</v>
      </c>
      <c r="Z14" s="34">
        <v>271</v>
      </c>
      <c r="AA14" s="61">
        <f t="shared" si="31"/>
        <v>1842.8</v>
      </c>
      <c r="AB14" s="60">
        <f t="shared" si="6"/>
        <v>23067.80184</v>
      </c>
      <c r="AC14" s="70">
        <f t="shared" si="32"/>
        <v>1922.31682</v>
      </c>
      <c r="AD14" s="34">
        <v>273</v>
      </c>
      <c r="AE14" s="61">
        <f t="shared" si="33"/>
        <v>1856.3999999999999</v>
      </c>
      <c r="AF14" s="60">
        <f t="shared" si="7"/>
        <v>23238.04392</v>
      </c>
      <c r="AG14" s="70">
        <f t="shared" si="34"/>
        <v>1936.50366</v>
      </c>
      <c r="AH14" s="34">
        <v>276</v>
      </c>
      <c r="AI14" s="61">
        <f t="shared" si="35"/>
        <v>1876.8</v>
      </c>
      <c r="AJ14" s="60">
        <f t="shared" si="8"/>
        <v>23493.407040000002</v>
      </c>
      <c r="AK14" s="70">
        <f t="shared" si="36"/>
        <v>1957.78392</v>
      </c>
      <c r="AL14" s="34">
        <v>279</v>
      </c>
      <c r="AM14" s="61">
        <f t="shared" si="37"/>
        <v>1897.2</v>
      </c>
      <c r="AN14" s="60">
        <f t="shared" si="9"/>
        <v>23748.77016</v>
      </c>
      <c r="AO14" s="70">
        <f t="shared" si="38"/>
        <v>1979.06418</v>
      </c>
      <c r="AP14" s="34">
        <v>282</v>
      </c>
      <c r="AQ14" s="61">
        <f t="shared" si="39"/>
        <v>1917.6</v>
      </c>
      <c r="AR14" s="60">
        <f t="shared" si="10"/>
        <v>24004.13328</v>
      </c>
      <c r="AS14" s="70">
        <f t="shared" si="40"/>
        <v>2000.3444399999998</v>
      </c>
      <c r="AT14" s="34">
        <v>284</v>
      </c>
      <c r="AU14" s="61">
        <f t="shared" si="41"/>
        <v>1931.2</v>
      </c>
      <c r="AV14" s="60">
        <f t="shared" si="11"/>
        <v>24174.37536</v>
      </c>
      <c r="AW14" s="70">
        <f t="shared" si="42"/>
        <v>2014.53128</v>
      </c>
      <c r="AX14" s="34">
        <v>287</v>
      </c>
      <c r="AY14" s="61">
        <f t="shared" si="43"/>
        <v>1951.6</v>
      </c>
      <c r="AZ14" s="60">
        <f t="shared" si="12"/>
        <v>24429.738480000004</v>
      </c>
      <c r="BA14" s="70">
        <f t="shared" si="44"/>
        <v>2035.8115400000004</v>
      </c>
      <c r="BB14" s="34">
        <v>290</v>
      </c>
      <c r="BC14" s="61">
        <f t="shared" si="45"/>
        <v>1972</v>
      </c>
      <c r="BD14" s="60">
        <f t="shared" si="13"/>
        <v>24685.1016</v>
      </c>
      <c r="BE14" s="70">
        <f t="shared" si="46"/>
        <v>2057.0918</v>
      </c>
      <c r="BF14" s="34">
        <v>293</v>
      </c>
      <c r="BG14" s="61">
        <f t="shared" si="47"/>
        <v>1992.3999999999999</v>
      </c>
      <c r="BH14" s="60">
        <f t="shared" si="14"/>
        <v>24940.46472</v>
      </c>
      <c r="BI14" s="70">
        <f t="shared" si="48"/>
        <v>2078.37206</v>
      </c>
      <c r="BJ14" s="34">
        <v>296</v>
      </c>
      <c r="BK14" s="61">
        <f t="shared" si="49"/>
        <v>2012.8</v>
      </c>
      <c r="BL14" s="60">
        <f t="shared" si="15"/>
        <v>25195.827839999998</v>
      </c>
      <c r="BM14" s="70">
        <f t="shared" si="50"/>
        <v>2099.6523199999997</v>
      </c>
      <c r="BN14" s="34">
        <v>299</v>
      </c>
      <c r="BO14" s="61">
        <f t="shared" si="51"/>
        <v>2033.2</v>
      </c>
      <c r="BP14" s="60">
        <f t="shared" si="16"/>
        <v>25451.19096</v>
      </c>
      <c r="BQ14" s="70">
        <f t="shared" si="52"/>
        <v>2120.93258</v>
      </c>
      <c r="BR14" s="34">
        <v>302</v>
      </c>
      <c r="BS14" s="61">
        <f t="shared" si="53"/>
        <v>2053.6</v>
      </c>
      <c r="BT14" s="60">
        <f t="shared" si="17"/>
        <v>25706.55408</v>
      </c>
      <c r="BU14" s="79">
        <f t="shared" si="54"/>
        <v>2142.21284</v>
      </c>
      <c r="BV14" s="36">
        <v>305</v>
      </c>
      <c r="BW14" s="61">
        <f t="shared" si="55"/>
        <v>2074</v>
      </c>
      <c r="BX14" s="68">
        <f t="shared" si="18"/>
        <v>25961.917200000004</v>
      </c>
      <c r="BY14" s="75">
        <f t="shared" si="56"/>
        <v>2163.4931</v>
      </c>
    </row>
    <row r="15" spans="1:77" s="16" customFormat="1" ht="27.75" customHeight="1">
      <c r="A15" s="54" t="s">
        <v>73</v>
      </c>
      <c r="B15" s="34">
        <v>270</v>
      </c>
      <c r="C15" s="61">
        <f t="shared" si="19"/>
        <v>1836</v>
      </c>
      <c r="D15" s="60">
        <f t="shared" si="0"/>
        <v>22982.680800000002</v>
      </c>
      <c r="E15" s="70">
        <f t="shared" si="20"/>
        <v>1915.2234</v>
      </c>
      <c r="F15" s="34">
        <v>273</v>
      </c>
      <c r="G15" s="61">
        <f t="shared" si="21"/>
        <v>1856.3999999999999</v>
      </c>
      <c r="H15" s="60">
        <f t="shared" si="1"/>
        <v>23238.04392</v>
      </c>
      <c r="I15" s="70">
        <f t="shared" si="22"/>
        <v>1936.50366</v>
      </c>
      <c r="J15" s="34">
        <v>275</v>
      </c>
      <c r="K15" s="61">
        <f t="shared" si="23"/>
        <v>1870</v>
      </c>
      <c r="L15" s="60">
        <f t="shared" si="2"/>
        <v>23408.286</v>
      </c>
      <c r="M15" s="70">
        <f t="shared" si="24"/>
        <v>1950.6905</v>
      </c>
      <c r="N15" s="34">
        <v>278</v>
      </c>
      <c r="O15" s="61">
        <f t="shared" si="25"/>
        <v>1890.3999999999999</v>
      </c>
      <c r="P15" s="60">
        <f t="shared" si="3"/>
        <v>23663.64912</v>
      </c>
      <c r="Q15" s="70">
        <f t="shared" si="26"/>
        <v>1971.97076</v>
      </c>
      <c r="R15" s="34">
        <v>281</v>
      </c>
      <c r="S15" s="61">
        <f t="shared" si="27"/>
        <v>1910.8</v>
      </c>
      <c r="T15" s="60">
        <f t="shared" si="4"/>
        <v>23919.012239999996</v>
      </c>
      <c r="U15" s="70">
        <f t="shared" si="28"/>
        <v>1993.2510199999997</v>
      </c>
      <c r="V15" s="34">
        <v>284</v>
      </c>
      <c r="W15" s="61">
        <f t="shared" si="29"/>
        <v>1931.2</v>
      </c>
      <c r="X15" s="60">
        <f t="shared" si="5"/>
        <v>24174.37536</v>
      </c>
      <c r="Y15" s="70">
        <f t="shared" si="30"/>
        <v>2014.53128</v>
      </c>
      <c r="Z15" s="34">
        <v>287</v>
      </c>
      <c r="AA15" s="61">
        <f t="shared" si="31"/>
        <v>1951.6</v>
      </c>
      <c r="AB15" s="60">
        <f t="shared" si="6"/>
        <v>24429.738480000004</v>
      </c>
      <c r="AC15" s="70">
        <f t="shared" si="32"/>
        <v>2035.8115400000004</v>
      </c>
      <c r="AD15" s="34">
        <v>289</v>
      </c>
      <c r="AE15" s="61">
        <f t="shared" si="33"/>
        <v>1965.2</v>
      </c>
      <c r="AF15" s="60">
        <f t="shared" si="7"/>
        <v>24599.98056</v>
      </c>
      <c r="AG15" s="70">
        <f t="shared" si="34"/>
        <v>2049.99838</v>
      </c>
      <c r="AH15" s="34">
        <v>292</v>
      </c>
      <c r="AI15" s="61">
        <f t="shared" si="35"/>
        <v>1985.6</v>
      </c>
      <c r="AJ15" s="60">
        <f t="shared" si="8"/>
        <v>24855.343679999998</v>
      </c>
      <c r="AK15" s="70">
        <f t="shared" si="36"/>
        <v>2071.27864</v>
      </c>
      <c r="AL15" s="34">
        <v>295</v>
      </c>
      <c r="AM15" s="61">
        <f t="shared" si="37"/>
        <v>2006</v>
      </c>
      <c r="AN15" s="60">
        <f t="shared" si="9"/>
        <v>25110.7068</v>
      </c>
      <c r="AO15" s="70">
        <f t="shared" si="38"/>
        <v>2092.5589</v>
      </c>
      <c r="AP15" s="34">
        <v>298</v>
      </c>
      <c r="AQ15" s="61">
        <f t="shared" si="39"/>
        <v>2026.3999999999999</v>
      </c>
      <c r="AR15" s="60">
        <f t="shared" si="10"/>
        <v>25366.069919999998</v>
      </c>
      <c r="AS15" s="70">
        <f t="shared" si="40"/>
        <v>2113.83916</v>
      </c>
      <c r="AT15" s="34">
        <v>301</v>
      </c>
      <c r="AU15" s="61">
        <f t="shared" si="41"/>
        <v>2046.8</v>
      </c>
      <c r="AV15" s="60">
        <f t="shared" si="11"/>
        <v>25621.433040000004</v>
      </c>
      <c r="AW15" s="70">
        <f t="shared" si="42"/>
        <v>2135.1194200000004</v>
      </c>
      <c r="AX15" s="34">
        <v>304</v>
      </c>
      <c r="AY15" s="61">
        <f t="shared" si="43"/>
        <v>2067.2</v>
      </c>
      <c r="AZ15" s="60">
        <f t="shared" si="12"/>
        <v>25876.79616</v>
      </c>
      <c r="BA15" s="70">
        <f t="shared" si="44"/>
        <v>2156.39968</v>
      </c>
      <c r="BB15" s="34">
        <v>307</v>
      </c>
      <c r="BC15" s="61">
        <f t="shared" si="45"/>
        <v>2087.6</v>
      </c>
      <c r="BD15" s="60">
        <f t="shared" si="13"/>
        <v>26132.15928</v>
      </c>
      <c r="BE15" s="70">
        <f t="shared" si="46"/>
        <v>2177.67994</v>
      </c>
      <c r="BF15" s="34">
        <v>310</v>
      </c>
      <c r="BG15" s="61">
        <f t="shared" si="47"/>
        <v>2108</v>
      </c>
      <c r="BH15" s="60">
        <f t="shared" si="14"/>
        <v>26387.522399999998</v>
      </c>
      <c r="BI15" s="70">
        <f t="shared" si="48"/>
        <v>2198.9602</v>
      </c>
      <c r="BJ15" s="34">
        <v>313</v>
      </c>
      <c r="BK15" s="61">
        <f t="shared" si="49"/>
        <v>2128.4</v>
      </c>
      <c r="BL15" s="60">
        <f t="shared" si="15"/>
        <v>26642.885519999996</v>
      </c>
      <c r="BM15" s="70">
        <f t="shared" si="50"/>
        <v>2220.2404599999995</v>
      </c>
      <c r="BN15" s="34">
        <v>317</v>
      </c>
      <c r="BO15" s="61">
        <f t="shared" si="51"/>
        <v>2155.6</v>
      </c>
      <c r="BP15" s="60">
        <f t="shared" si="16"/>
        <v>26983.36968</v>
      </c>
      <c r="BQ15" s="70">
        <f t="shared" si="52"/>
        <v>2248.61414</v>
      </c>
      <c r="BR15" s="34">
        <v>320</v>
      </c>
      <c r="BS15" s="61">
        <f t="shared" si="53"/>
        <v>2176</v>
      </c>
      <c r="BT15" s="60">
        <f t="shared" si="17"/>
        <v>27238.7328</v>
      </c>
      <c r="BU15" s="79">
        <f t="shared" si="54"/>
        <v>2269.8944</v>
      </c>
      <c r="BV15" s="36">
        <v>323</v>
      </c>
      <c r="BW15" s="61">
        <f t="shared" si="55"/>
        <v>2196.4</v>
      </c>
      <c r="BX15" s="68">
        <f t="shared" si="18"/>
        <v>27494.09592</v>
      </c>
      <c r="BY15" s="75">
        <f t="shared" si="56"/>
        <v>2291.17466</v>
      </c>
    </row>
    <row r="16" spans="1:77" s="16" customFormat="1" ht="27.75" customHeight="1" thickBot="1">
      <c r="A16" s="55" t="s">
        <v>74</v>
      </c>
      <c r="B16" s="35">
        <v>280</v>
      </c>
      <c r="C16" s="62">
        <f t="shared" si="19"/>
        <v>1904</v>
      </c>
      <c r="D16" s="60">
        <f t="shared" si="0"/>
        <v>23833.891200000002</v>
      </c>
      <c r="E16" s="70">
        <f t="shared" si="20"/>
        <v>1986.1576000000002</v>
      </c>
      <c r="F16" s="35">
        <v>283</v>
      </c>
      <c r="G16" s="62">
        <f t="shared" si="21"/>
        <v>1924.3999999999999</v>
      </c>
      <c r="H16" s="60">
        <f t="shared" si="1"/>
        <v>24089.254320000004</v>
      </c>
      <c r="I16" s="70">
        <f t="shared" si="22"/>
        <v>2007.4378600000002</v>
      </c>
      <c r="J16" s="35">
        <v>286</v>
      </c>
      <c r="K16" s="62">
        <f t="shared" si="23"/>
        <v>1944.8</v>
      </c>
      <c r="L16" s="60">
        <f t="shared" si="2"/>
        <v>24344.61744</v>
      </c>
      <c r="M16" s="70">
        <f t="shared" si="24"/>
        <v>2028.7181200000002</v>
      </c>
      <c r="N16" s="35">
        <v>288</v>
      </c>
      <c r="O16" s="62">
        <f t="shared" si="25"/>
        <v>1958.3999999999999</v>
      </c>
      <c r="P16" s="60">
        <f t="shared" si="3"/>
        <v>24514.859519999998</v>
      </c>
      <c r="Q16" s="70">
        <f t="shared" si="26"/>
        <v>2042.9049599999998</v>
      </c>
      <c r="R16" s="35">
        <v>291</v>
      </c>
      <c r="S16" s="62">
        <f t="shared" si="27"/>
        <v>1978.8</v>
      </c>
      <c r="T16" s="60">
        <f t="shared" si="4"/>
        <v>24770.22264</v>
      </c>
      <c r="U16" s="70">
        <f t="shared" si="28"/>
        <v>2064.18522</v>
      </c>
      <c r="V16" s="35">
        <v>294</v>
      </c>
      <c r="W16" s="62">
        <f t="shared" si="29"/>
        <v>1999.2</v>
      </c>
      <c r="X16" s="60">
        <f t="shared" si="5"/>
        <v>25025.585759999998</v>
      </c>
      <c r="Y16" s="70">
        <f t="shared" si="30"/>
        <v>2085.46548</v>
      </c>
      <c r="Z16" s="35">
        <v>297</v>
      </c>
      <c r="AA16" s="62">
        <f t="shared" si="31"/>
        <v>2019.6</v>
      </c>
      <c r="AB16" s="60">
        <f t="shared" si="6"/>
        <v>25280.94888</v>
      </c>
      <c r="AC16" s="70">
        <f t="shared" si="32"/>
        <v>2106.74574</v>
      </c>
      <c r="AD16" s="35">
        <v>300</v>
      </c>
      <c r="AE16" s="62">
        <f t="shared" si="33"/>
        <v>2040</v>
      </c>
      <c r="AF16" s="60">
        <f t="shared" si="7"/>
        <v>25536.312</v>
      </c>
      <c r="AG16" s="70">
        <f t="shared" si="34"/>
        <v>2128.0260000000003</v>
      </c>
      <c r="AH16" s="35">
        <v>303</v>
      </c>
      <c r="AI16" s="62">
        <f t="shared" si="35"/>
        <v>2060.4</v>
      </c>
      <c r="AJ16" s="60">
        <f t="shared" si="8"/>
        <v>25791.67512</v>
      </c>
      <c r="AK16" s="70">
        <f t="shared" si="36"/>
        <v>2149.30626</v>
      </c>
      <c r="AL16" s="35">
        <v>306</v>
      </c>
      <c r="AM16" s="62">
        <f t="shared" si="37"/>
        <v>2080.7999999999997</v>
      </c>
      <c r="AN16" s="60">
        <f t="shared" si="9"/>
        <v>26047.038239999998</v>
      </c>
      <c r="AO16" s="70">
        <f t="shared" si="38"/>
        <v>2170.58652</v>
      </c>
      <c r="AP16" s="35">
        <v>309</v>
      </c>
      <c r="AQ16" s="62">
        <f t="shared" si="39"/>
        <v>2101.2</v>
      </c>
      <c r="AR16" s="60">
        <f t="shared" si="10"/>
        <v>26302.401359999996</v>
      </c>
      <c r="AS16" s="70">
        <f t="shared" si="40"/>
        <v>2191.86678</v>
      </c>
      <c r="AT16" s="35">
        <v>312</v>
      </c>
      <c r="AU16" s="62">
        <f t="shared" si="41"/>
        <v>2121.6</v>
      </c>
      <c r="AV16" s="60">
        <f t="shared" si="11"/>
        <v>26557.76448</v>
      </c>
      <c r="AW16" s="70">
        <f t="shared" si="42"/>
        <v>2213.1470400000003</v>
      </c>
      <c r="AX16" s="35">
        <v>316</v>
      </c>
      <c r="AY16" s="62">
        <f t="shared" si="43"/>
        <v>2148.7999999999997</v>
      </c>
      <c r="AZ16" s="60">
        <f t="shared" si="12"/>
        <v>26898.24864</v>
      </c>
      <c r="BA16" s="70">
        <f t="shared" si="44"/>
        <v>2241.52072</v>
      </c>
      <c r="BB16" s="35">
        <v>319</v>
      </c>
      <c r="BC16" s="62">
        <f t="shared" si="45"/>
        <v>2169.2</v>
      </c>
      <c r="BD16" s="60">
        <f t="shared" si="13"/>
        <v>27153.61176</v>
      </c>
      <c r="BE16" s="70">
        <f t="shared" si="46"/>
        <v>2262.80098</v>
      </c>
      <c r="BF16" s="35">
        <v>322</v>
      </c>
      <c r="BG16" s="62">
        <f t="shared" si="47"/>
        <v>2189.6</v>
      </c>
      <c r="BH16" s="60">
        <f t="shared" si="14"/>
        <v>27408.97488</v>
      </c>
      <c r="BI16" s="70">
        <f t="shared" si="48"/>
        <v>2284.08124</v>
      </c>
      <c r="BJ16" s="35">
        <v>325</v>
      </c>
      <c r="BK16" s="62">
        <f t="shared" si="49"/>
        <v>2210</v>
      </c>
      <c r="BL16" s="63">
        <f t="shared" si="15"/>
        <v>27664.338</v>
      </c>
      <c r="BM16" s="70">
        <f t="shared" si="50"/>
        <v>2305.3615</v>
      </c>
      <c r="BN16" s="35">
        <v>328</v>
      </c>
      <c r="BO16" s="62">
        <f t="shared" si="51"/>
        <v>2230.4</v>
      </c>
      <c r="BP16" s="60">
        <f t="shared" si="16"/>
        <v>27919.701119999998</v>
      </c>
      <c r="BQ16" s="70">
        <f t="shared" si="52"/>
        <v>2326.64176</v>
      </c>
      <c r="BR16" s="35">
        <v>332</v>
      </c>
      <c r="BS16" s="62">
        <f t="shared" si="53"/>
        <v>2257.6</v>
      </c>
      <c r="BT16" s="60">
        <f t="shared" si="17"/>
        <v>28260.18528</v>
      </c>
      <c r="BU16" s="79">
        <f t="shared" si="54"/>
        <v>2355.01544</v>
      </c>
      <c r="BV16" s="37">
        <v>335</v>
      </c>
      <c r="BW16" s="62">
        <f t="shared" si="55"/>
        <v>2278</v>
      </c>
      <c r="BX16" s="68">
        <f t="shared" si="18"/>
        <v>28515.5484</v>
      </c>
      <c r="BY16" s="75">
        <f t="shared" si="56"/>
        <v>2376.2957</v>
      </c>
    </row>
    <row r="17" spans="1:7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77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12.75">
      <c r="A18" s="9">
        <v>6.66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ht="12.75">
      <c r="A19" s="9">
        <v>6.8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</sheetData>
  <mergeCells count="31">
    <mergeCell ref="A1:A2"/>
    <mergeCell ref="BN1:BX1"/>
    <mergeCell ref="BN2:BX2"/>
    <mergeCell ref="AH1:AV1"/>
    <mergeCell ref="AH2:AV2"/>
    <mergeCell ref="AX1:BL1"/>
    <mergeCell ref="AX2:BL2"/>
    <mergeCell ref="BJ3:BL3"/>
    <mergeCell ref="BN3:BP3"/>
    <mergeCell ref="BR3:BT3"/>
    <mergeCell ref="BV3:BX3"/>
    <mergeCell ref="AT3:AV3"/>
    <mergeCell ref="AX3:AZ3"/>
    <mergeCell ref="BB3:BD3"/>
    <mergeCell ref="BF3:BH3"/>
    <mergeCell ref="AD3:AF3"/>
    <mergeCell ref="AH3:AJ3"/>
    <mergeCell ref="AL3:AN3"/>
    <mergeCell ref="AP3:AR3"/>
    <mergeCell ref="R3:T3"/>
    <mergeCell ref="V3:X3"/>
    <mergeCell ref="Z3:AB3"/>
    <mergeCell ref="A3:A4"/>
    <mergeCell ref="B3:D3"/>
    <mergeCell ref="F3:H3"/>
    <mergeCell ref="J3:L3"/>
    <mergeCell ref="N3:P3"/>
    <mergeCell ref="B2:P2"/>
    <mergeCell ref="B1:P1"/>
    <mergeCell ref="R1:AF1"/>
    <mergeCell ref="R2:AF2"/>
  </mergeCells>
  <printOptions horizontalCentered="1" verticalCentered="1"/>
  <pageMargins left="0" right="0" top="0" bottom="0" header="0.5118110236220472" footer="0.5118110236220472"/>
  <pageSetup orientation="landscape" pageOrder="overThenDown" paperSize="9" r:id="rId2"/>
  <headerFooter alignWithMargins="0">
    <oddFooter>&amp;L&amp;C&amp;"Times New Roman,Normal"&amp;10Page &amp;P&amp;R</oddFooter>
  </headerFooter>
  <colBreaks count="4" manualBreakCount="4">
    <brk id="17" max="65535" man="1"/>
    <brk id="33" max="65535" man="1"/>
    <brk id="49" max="65535" man="1"/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</dc:creator>
  <cp:keywords/>
  <dc:description/>
  <cp:lastModifiedBy>maryvonne</cp:lastModifiedBy>
  <cp:lastPrinted>2007-10-16T08:57:31Z</cp:lastPrinted>
  <dcterms:created xsi:type="dcterms:W3CDTF">2003-04-29T20:10:11Z</dcterms:created>
  <dcterms:modified xsi:type="dcterms:W3CDTF">2008-02-07T09:03:39Z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